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KUPINA A, Most-Olomouc" sheetId="1" r:id="rId1"/>
    <sheet name="SKUPINA A,Strakonice - Drtinova" sheetId="2" r:id="rId2"/>
    <sheet name="SKUPINA A, Most - Strakonice" sheetId="3" r:id="rId3"/>
    <sheet name="SKUPINA A, Drtinova - Olomouc" sheetId="4" r:id="rId4"/>
    <sheet name="SKUPINA A, Drtinova - Most" sheetId="5" r:id="rId5"/>
    <sheet name="SKUPINA A, Strakonice - Olomouc" sheetId="6" r:id="rId6"/>
    <sheet name="SKUPINA B, Ostrava - Herold." sheetId="7" r:id="rId7"/>
    <sheet name="SKUPINA B, Plzeň - Herold." sheetId="8" r:id="rId8"/>
    <sheet name="SKUPINA B, Ostrava - Plzeň" sheetId="9" r:id="rId9"/>
    <sheet name="SF1 Most - Herold." sheetId="10" r:id="rId10"/>
    <sheet name="SF2 Plzeň - Drtinova" sheetId="11" r:id="rId11"/>
    <sheet name="FINÁLE" sheetId="12" r:id="rId12"/>
    <sheet name="o 3. MÍSTO" sheetId="13" r:id="rId13"/>
    <sheet name="5.-7. MÍSTO" sheetId="14" r:id="rId14"/>
    <sheet name="5.-7. MÍSTO " sheetId="15" r:id="rId15"/>
  </sheets>
  <definedNames>
    <definedName name="_xlnm.Print_Area" localSheetId="0">'SKUPINA A, Most-Olomouc'!$B$2:$T$23</definedName>
  </definedNames>
  <calcPr fullCalcOnLoad="1"/>
</workbook>
</file>

<file path=xl/sharedStrings.xml><?xml version="1.0" encoding="utf-8"?>
<sst xmlns="http://schemas.openxmlformats.org/spreadsheetml/2006/main" count="961" uniqueCount="130">
  <si>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</si>
  <si>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</si>
  <si>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</si>
  <si>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</si>
  <si>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</si>
  <si>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</si>
  <si>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</si>
  <si>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</si>
  <si>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</si>
  <si>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</si>
  <si>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</si>
  <si>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</si>
  <si>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</si>
  <si>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</si>
  <si>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smíšená čtyřhra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</si>
  <si>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</si>
  <si>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</si>
  <si>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</si>
  <si>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</si>
  <si>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</si>
  <si>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</si>
  <si>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</si>
  <si>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>:</t>
  </si>
  <si>
    <t>čtyřhra chlapců</t>
  </si>
  <si>
    <t>čtyřhra  dívek</t>
  </si>
  <si>
    <t>dvouhra chlapců</t>
  </si>
  <si>
    <t>dvouhra dívek</t>
  </si>
  <si>
    <t>………………………………………………………………………………………………………………………………………………………………………………………………..</t>
  </si>
  <si>
    <t>REPUBLIKOVÉ FINÁLE AŠSK STŘEDOŠKOLSKÝCH TÝMŮ</t>
  </si>
  <si>
    <t>Most</t>
  </si>
  <si>
    <t xml:space="preserve">Martina Krocová, rozhodčí II. třídy </t>
  </si>
  <si>
    <t>Krocová</t>
  </si>
  <si>
    <t>PODKRUŠNOHORSKÉ GYMNÁZIUM MOST</t>
  </si>
  <si>
    <t>GYMNÁZIUM OLOMOUC HEJČÍN</t>
  </si>
  <si>
    <t>TWARDZIK</t>
  </si>
  <si>
    <t>DOBIÁŠOVÁ</t>
  </si>
  <si>
    <t>ABRAHAM, TWARDZIK</t>
  </si>
  <si>
    <t>BROŽKOVCOVÁ, ŠTROBLOVÁ</t>
  </si>
  <si>
    <t>ABRAHAM, KOHOUTOVÁ</t>
  </si>
  <si>
    <t>MYNAŘÍK, ŠLEGROVÁ</t>
  </si>
  <si>
    <t>CHUMCHALOVÁ, ŠLEGROVÁ</t>
  </si>
  <si>
    <t>MYNAŘÍK, URBAN</t>
  </si>
  <si>
    <t>HARVANOVÁ</t>
  </si>
  <si>
    <t>ČECH</t>
  </si>
  <si>
    <t>OLOMOUC</t>
  </si>
  <si>
    <t>MOST</t>
  </si>
  <si>
    <t>GYMNÁZIUM STRAKONICE</t>
  </si>
  <si>
    <t>STŘEDNÍ ODBORNÁ ŠKOLA DRTINOVA</t>
  </si>
  <si>
    <t>KALBÁČ</t>
  </si>
  <si>
    <t>PŮBALOVÁ</t>
  </si>
  <si>
    <t>ZÁKOSTELECKÝ, HOŠTIČKA</t>
  </si>
  <si>
    <t>JÁNSKÁ, DUBOVÁ</t>
  </si>
  <si>
    <t>KALBÁČ, PŮBALOVÁ</t>
  </si>
  <si>
    <t>DVOŘÁK</t>
  </si>
  <si>
    <t>HŘEBÍKOVÁ</t>
  </si>
  <si>
    <t>JANOŠ, BARTOŇ</t>
  </si>
  <si>
    <t>AUSBERGEROVÁ, HŘEBÍKOVÁ</t>
  </si>
  <si>
    <t>DVOŘÁK, AUSBERGEROVÁ</t>
  </si>
  <si>
    <t>DRTINA</t>
  </si>
  <si>
    <t>STRAKONICE</t>
  </si>
  <si>
    <t>ABRAHAM</t>
  </si>
  <si>
    <t>KOHOUTOVÁ</t>
  </si>
  <si>
    <t>TWARDZIK, DOBIÁŠOVÁ</t>
  </si>
  <si>
    <t>KALBÁČ, DUBOVÁ</t>
  </si>
  <si>
    <t>PŮBALOVÁ, JÁNSKÁ</t>
  </si>
  <si>
    <t>HŘEBÍKOVÁ, AUSBERGEROVÁ</t>
  </si>
  <si>
    <t>URBAN</t>
  </si>
  <si>
    <t>CHUMCHALOVÁ</t>
  </si>
  <si>
    <t>DRTINOVA</t>
  </si>
  <si>
    <t>PETRUSOVÁ</t>
  </si>
  <si>
    <t>PETRUSOVÁ, HŘEBÍKOVÁ</t>
  </si>
  <si>
    <t>JANOŠ, HŘEBÍKOVÁ</t>
  </si>
  <si>
    <t>TWARDZIK, ABRAHAM</t>
  </si>
  <si>
    <t>DOBIÁŠOVÁ, BROŽKOVCOVÁ</t>
  </si>
  <si>
    <t>ABRAHAM, ŠTROBLOVÁ</t>
  </si>
  <si>
    <t>Hráčka Petrusová z důvodu zranění nenastoupila do čtyřhry dívek.</t>
  </si>
  <si>
    <t>KALBÁČ, ZÁKOSTELECKÝ</t>
  </si>
  <si>
    <t>ZÁKOSTELECKÝ, PŮBALOVÁ</t>
  </si>
  <si>
    <t>ŠLEGROVÁ, HARVANOVÁ</t>
  </si>
  <si>
    <t>URBAN, ŠLEGROVÁ</t>
  </si>
  <si>
    <t>GYMNÁZIUM OLGY HAVLOVÉ OSTRAVA-PORUBA</t>
  </si>
  <si>
    <t>OBCHODNÍ AKADEMIE HEROLDOVY SADY</t>
  </si>
  <si>
    <t>ZÁVODNÝ</t>
  </si>
  <si>
    <t>TEICHMANNOVÁ</t>
  </si>
  <si>
    <t>SLÍVA, LÁZNIČKA</t>
  </si>
  <si>
    <t>TEICHMANNOVÁ, OTISKOVÁ</t>
  </si>
  <si>
    <t>SLÍVA, OTISKOVÁ</t>
  </si>
  <si>
    <t>RIEGR</t>
  </si>
  <si>
    <t>ŠEBLOVÁ</t>
  </si>
  <si>
    <t>RIEGR, TEYROVSKÝ</t>
  </si>
  <si>
    <t>JÁROVÁ, ŠEBLOVÁ</t>
  </si>
  <si>
    <t>MALÝ, JÁROVÁ</t>
  </si>
  <si>
    <t>HEROLDOVY S.</t>
  </si>
  <si>
    <t>OSTRAVA</t>
  </si>
  <si>
    <t>SPŠ STAVEBNÍ PLZEŇ</t>
  </si>
  <si>
    <t>KURAL</t>
  </si>
  <si>
    <t>ZEMKOVÁ</t>
  </si>
  <si>
    <t>POHANKA, KURAL</t>
  </si>
  <si>
    <t>GROSSOVÁ, ZEMKOVÁ</t>
  </si>
  <si>
    <t>POHANKA, GROSSOVÁ</t>
  </si>
  <si>
    <t>TEYROVSKÝ</t>
  </si>
  <si>
    <t>RIEGR, MALÝ</t>
  </si>
  <si>
    <t>ŠEBLOVÁ, JÁROVÁ</t>
  </si>
  <si>
    <t xml:space="preserve">PLZEŇ </t>
  </si>
  <si>
    <t>LÁZNIČKA, SLÍVA</t>
  </si>
  <si>
    <t>KURAL, POHANKA</t>
  </si>
  <si>
    <t>PLZEŇ</t>
  </si>
  <si>
    <t>MYLÝ, RIEGR</t>
  </si>
  <si>
    <t>POHANKA</t>
  </si>
  <si>
    <t>GROSSOVÁ</t>
  </si>
  <si>
    <t>KURAL, ZEMKOVÁ</t>
  </si>
  <si>
    <t>DOBIÁŠOVÁ, KOHOUTOVÁ</t>
  </si>
  <si>
    <t>ZEMKOVÁ, GROSSOVÁ</t>
  </si>
  <si>
    <t>POHANKA, ZEMKOVÁ</t>
  </si>
  <si>
    <t>MALÝ</t>
  </si>
  <si>
    <t>JÁROVÁ</t>
  </si>
  <si>
    <t>REGR, TEYROVSKÝ</t>
  </si>
  <si>
    <t>MALÝ, ŠEBLOVÁ</t>
  </si>
  <si>
    <t>HOŠTIČKA</t>
  </si>
  <si>
    <t>ZÁKOSTELECKÝ, KALBÁČ</t>
  </si>
  <si>
    <t>OTISKOVÁ</t>
  </si>
  <si>
    <t>ZÁVODNÝ, SLÍVA</t>
  </si>
  <si>
    <t>OTISKOVÁ, TEICHMANNOVÁ</t>
  </si>
  <si>
    <t>SLÍVÁ, TEICHMANNOVÁ</t>
  </si>
  <si>
    <t>MYNAŘÍK, ČECH</t>
  </si>
  <si>
    <t>URBRAN, ŠLEGROVÁ</t>
  </si>
  <si>
    <t>SLÍVÁ, ZÁVODNÝ</t>
  </si>
  <si>
    <t>LÁZNIČKA, OTISKOVÁ</t>
  </si>
  <si>
    <t>RET.</t>
  </si>
  <si>
    <t>PO DOHODĚ OBOU DRUŽSTEV Z DŮVODU ZRANĚNÍ HRÁČE LÁZNIČKY DO DVOUHRY CHLAPCŮ NASTOUPIL HRÁČ ZÁVODNÝ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</si>
</sst>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>
      <alignment/>
      <protection/>
    </xf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2" applyFont="1">
      <alignment/>
      <protection/>
    </xf>
    <xf numFmtId="0" fontId="9" fillId="0" borderId="0" xfId="0" applyFont="1" applyAlignment="1">
      <alignment/>
    </xf>
    <xf numFmtId="0" fontId="14" fillId="0" borderId="10" xfId="52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2" applyFont="1" applyBorder="1" applyAlignment="1">
      <alignment vertical="center"/>
      <protection/>
    </xf>
    <xf numFmtId="44" fontId="16" fillId="0" borderId="13" xfId="4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49" fontId="10" fillId="0" borderId="14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52" applyFont="1" applyBorder="1" applyAlignment="1">
      <alignment vertical="center"/>
      <protection/>
    </xf>
    <xf numFmtId="0" fontId="17" fillId="0" borderId="16" xfId="59" applyFont="1" applyBorder="1" applyAlignment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6" fillId="0" borderId="19" xfId="55" applyFont="1" applyBorder="1">
      <alignment horizontal="center" vertical="center"/>
      <protection/>
    </xf>
    <xf numFmtId="0" fontId="16" fillId="0" borderId="20" xfId="55" applyFont="1" applyBorder="1">
      <alignment horizontal="center" vertical="center"/>
      <protection/>
    </xf>
    <xf numFmtId="0" fontId="16" fillId="0" borderId="21" xfId="55" applyFont="1" applyBorder="1">
      <alignment horizontal="center" vertical="center"/>
      <protection/>
    </xf>
    <xf numFmtId="44" fontId="16" fillId="0" borderId="22" xfId="40" applyFont="1" applyBorder="1">
      <alignment horizontal="center"/>
    </xf>
    <xf numFmtId="0" fontId="16" fillId="0" borderId="22" xfId="55" applyFont="1" applyBorder="1">
      <alignment horizontal="center" vertical="center"/>
      <protection/>
    </xf>
    <xf numFmtId="0" fontId="18" fillId="0" borderId="22" xfId="39" applyFont="1" applyBorder="1" applyAlignment="1">
      <alignment horizontal="centerContinuous" vertical="center"/>
      <protection/>
    </xf>
    <xf numFmtId="0" fontId="18" fillId="0" borderId="23" xfId="39" applyFont="1" applyBorder="1" applyAlignment="1">
      <alignment horizontal="centerContinuous" vertical="center"/>
      <protection/>
    </xf>
    <xf numFmtId="0" fontId="18" fillId="0" borderId="24" xfId="39" applyFont="1" applyBorder="1" applyAlignment="1">
      <alignment horizontal="centerContinuous" vertical="center"/>
      <protection/>
    </xf>
    <xf numFmtId="0" fontId="10" fillId="0" borderId="23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5" xfId="0" applyFont="1" applyBorder="1" applyAlignment="1">
      <alignment/>
    </xf>
    <xf numFmtId="0" fontId="17" fillId="0" borderId="26" xfId="39" applyFont="1" applyBorder="1" applyAlignment="1">
      <alignment horizontal="center" vertical="center" wrapText="1"/>
      <protection/>
    </xf>
    <xf numFmtId="0" fontId="14" fillId="0" borderId="14" xfId="57" applyFont="1" applyBorder="1">
      <alignment horizontal="center" vertical="center"/>
      <protection/>
    </xf>
    <xf numFmtId="0" fontId="14" fillId="0" borderId="27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8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8" xfId="57" applyFont="1" applyBorder="1">
      <alignment horizontal="center" vertical="center"/>
      <protection/>
    </xf>
    <xf numFmtId="0" fontId="17" fillId="0" borderId="29" xfId="39" applyFont="1" applyBorder="1" applyAlignment="1">
      <alignment horizontal="center" vertical="center" wrapText="1"/>
      <protection/>
    </xf>
    <xf numFmtId="0" fontId="14" fillId="0" borderId="0" xfId="57" applyFont="1" applyBorder="1">
      <alignment horizontal="center" vertical="center"/>
      <protection/>
    </xf>
    <xf numFmtId="0" fontId="14" fillId="0" borderId="30" xfId="57" applyFont="1" applyBorder="1">
      <alignment horizontal="center" vertical="center"/>
      <protection/>
    </xf>
    <xf numFmtId="0" fontId="14" fillId="0" borderId="31" xfId="57" applyFont="1" applyBorder="1">
      <alignment horizontal="center" vertical="center"/>
      <protection/>
    </xf>
    <xf numFmtId="0" fontId="19" fillId="2" borderId="32" xfId="56" applyFont="1" applyFill="1" applyBorder="1">
      <alignment vertical="center"/>
      <protection/>
    </xf>
    <xf numFmtId="0" fontId="16" fillId="0" borderId="33" xfId="55" applyFont="1" applyBorder="1" applyProtection="1">
      <alignment horizontal="center" vertical="center"/>
      <protection hidden="1"/>
    </xf>
    <xf numFmtId="0" fontId="16" fillId="0" borderId="34" xfId="55" applyFont="1" applyBorder="1" applyProtection="1">
      <alignment horizontal="center" vertical="center"/>
      <protection hidden="1"/>
    </xf>
    <xf numFmtId="0" fontId="16" fillId="0" borderId="35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0" fillId="0" borderId="0" xfId="52" applyFont="1">
      <alignment/>
      <protection/>
    </xf>
    <xf numFmtId="0" fontId="15" fillId="0" borderId="0" xfId="52" applyFont="1">
      <alignment/>
      <protection/>
    </xf>
    <xf numFmtId="0" fontId="14" fillId="0" borderId="0" xfId="52" applyFont="1">
      <alignment/>
      <protection/>
    </xf>
    <xf numFmtId="0" fontId="18" fillId="0" borderId="0" xfId="52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30" xfId="0" applyFont="1" applyBorder="1" applyAlignment="1">
      <alignment horizontal="right" vertical="center"/>
    </xf>
    <xf numFmtId="0" fontId="14" fillId="0" borderId="36" xfId="57" applyFont="1" applyBorder="1">
      <alignment horizontal="center" vertical="center"/>
      <protection/>
    </xf>
    <xf numFmtId="0" fontId="14" fillId="0" borderId="37" xfId="57" applyFont="1" applyBorder="1">
      <alignment horizontal="center" vertical="center"/>
      <protection/>
    </xf>
    <xf numFmtId="0" fontId="14" fillId="0" borderId="38" xfId="57" applyFont="1" applyBorder="1">
      <alignment horizontal="center" vertical="center"/>
      <protection/>
    </xf>
    <xf numFmtId="0" fontId="17" fillId="0" borderId="39" xfId="39" applyFont="1" applyBorder="1" applyAlignment="1">
      <alignment horizontal="center" vertical="center"/>
      <protection/>
    </xf>
    <xf numFmtId="0" fontId="10" fillId="0" borderId="0" xfId="0" applyFont="1" applyAlignment="1">
      <alignment/>
    </xf>
    <xf numFmtId="14" fontId="10" fillId="0" borderId="40" xfId="0" applyNumberFormat="1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0" borderId="41" xfId="0" applyFont="1" applyBorder="1" applyAlignment="1">
      <alignment horizontal="left" vertical="center" indent="1"/>
    </xf>
    <xf numFmtId="0" fontId="10" fillId="0" borderId="13" xfId="0" applyFont="1" applyBorder="1" applyAlignment="1">
      <alignment horizontal="left" vertical="center" indent="1"/>
    </xf>
    <xf numFmtId="0" fontId="10" fillId="0" borderId="31" xfId="0" applyFont="1" applyBorder="1" applyAlignment="1">
      <alignment horizontal="left" vertical="center" indent="1"/>
    </xf>
    <xf numFmtId="0" fontId="10" fillId="0" borderId="13" xfId="55" applyFont="1" applyBorder="1" applyAlignment="1">
      <alignment horizontal="left" vertical="center" indent="1"/>
      <protection/>
    </xf>
    <xf numFmtId="0" fontId="10" fillId="0" borderId="40" xfId="0" applyFont="1" applyBorder="1" applyAlignment="1">
      <alignment horizontal="left" vertical="center" indent="1"/>
    </xf>
    <xf numFmtId="0" fontId="10" fillId="0" borderId="42" xfId="0" applyFont="1" applyBorder="1" applyAlignment="1">
      <alignment horizontal="left" vertical="center" indent="1"/>
    </xf>
    <xf numFmtId="49" fontId="14" fillId="0" borderId="14" xfId="57" applyNumberFormat="1" applyFont="1" applyBorder="1">
      <alignment horizontal="center" vertical="center"/>
      <protection/>
    </xf>
    <xf numFmtId="0" fontId="10" fillId="0" borderId="40" xfId="0" applyFont="1" applyBorder="1" applyAlignment="1">
      <alignment horizontal="right" vertical="center"/>
    </xf>
    <xf numFmtId="0" fontId="17" fillId="0" borderId="40" xfId="0" applyFont="1" applyBorder="1" applyAlignment="1">
      <alignment horizontal="left" vertical="center" indent="1"/>
    </xf>
    <xf numFmtId="0" fontId="17" fillId="0" borderId="42" xfId="0" applyFont="1" applyBorder="1" applyAlignment="1">
      <alignment horizontal="left" vertical="center" indent="1"/>
    </xf>
    <xf numFmtId="0" fontId="17" fillId="0" borderId="0" xfId="57" applyFont="1" applyBorder="1">
      <alignment horizontal="center" vertical="center"/>
      <protection/>
    </xf>
    <xf numFmtId="0" fontId="13" fillId="0" borderId="30" xfId="56" applyFont="1" applyBorder="1" applyAlignment="1">
      <alignment horizontal="center" vertical="center"/>
      <protection/>
    </xf>
    <xf numFmtId="0" fontId="17" fillId="0" borderId="43" xfId="39" applyFont="1" applyBorder="1" applyAlignment="1">
      <alignment horizontal="center" vertical="center"/>
      <protection/>
    </xf>
    <xf numFmtId="0" fontId="17" fillId="0" borderId="44" xfId="39" applyFont="1" applyBorder="1" applyAlignment="1">
      <alignment horizontal="center" vertical="center"/>
      <protection/>
    </xf>
    <xf numFmtId="0" fontId="17" fillId="0" borderId="45" xfId="39" applyFont="1" applyBorder="1" applyAlignment="1">
      <alignment horizontal="center" vertical="center"/>
      <protection/>
    </xf>
    <xf numFmtId="0" fontId="17" fillId="0" borderId="46" xfId="39" applyFont="1" applyBorder="1" applyAlignment="1">
      <alignment horizontal="center" vertical="center"/>
      <protection/>
    </xf>
    <xf numFmtId="0" fontId="0" fillId="0" borderId="20" xfId="0" applyBorder="1" applyAlignment="1">
      <alignment/>
    </xf>
    <xf numFmtId="0" fontId="13" fillId="2" borderId="47" xfId="0" applyFont="1" applyFill="1" applyBorder="1" applyAlignment="1">
      <alignment horizontal="left" vertical="center"/>
    </xf>
    <xf numFmtId="0" fontId="13" fillId="2" borderId="41" xfId="0" applyFont="1" applyFill="1" applyBorder="1" applyAlignment="1">
      <alignment horizontal="left" vertical="center"/>
    </xf>
    <xf numFmtId="0" fontId="15" fillId="0" borderId="48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49" xfId="0" applyFont="1" applyBorder="1" applyAlignment="1">
      <alignment horizontal="left" vertical="center"/>
    </xf>
    <xf numFmtId="0" fontId="16" fillId="0" borderId="50" xfId="59" applyFont="1" applyBorder="1" applyAlignment="1">
      <alignment horizontal="left" vertical="center"/>
      <protection/>
    </xf>
    <xf numFmtId="0" fontId="16" fillId="0" borderId="27" xfId="59" applyFont="1" applyBorder="1" applyAlignment="1">
      <alignment horizontal="left" vertical="center"/>
      <protection/>
    </xf>
    <xf numFmtId="0" fontId="16" fillId="0" borderId="51" xfId="59" applyFont="1" applyBorder="1" applyAlignment="1">
      <alignment horizontal="left" vertical="center"/>
      <protection/>
    </xf>
    <xf numFmtId="0" fontId="23" fillId="0" borderId="52" xfId="59" applyFont="1" applyBorder="1" applyAlignment="1">
      <alignment horizontal="left" vertical="center"/>
      <protection/>
    </xf>
    <xf numFmtId="0" fontId="23" fillId="0" borderId="53" xfId="59" applyFont="1" applyBorder="1" applyAlignment="1">
      <alignment horizontal="left" vertical="center"/>
      <protection/>
    </xf>
    <xf numFmtId="0" fontId="23" fillId="0" borderId="54" xfId="59" applyFont="1" applyBorder="1" applyAlignment="1">
      <alignment horizontal="left" vertical="center"/>
      <protection/>
    </xf>
    <xf numFmtId="0" fontId="16" fillId="0" borderId="55" xfId="0" applyFont="1" applyBorder="1" applyAlignment="1">
      <alignment horizontal="left" vertical="center"/>
    </xf>
    <xf numFmtId="0" fontId="16" fillId="0" borderId="56" xfId="0" applyFont="1" applyBorder="1" applyAlignment="1">
      <alignment horizontal="left" vertical="center"/>
    </xf>
    <xf numFmtId="0" fontId="16" fillId="0" borderId="57" xfId="0" applyFont="1" applyBorder="1" applyAlignment="1">
      <alignment horizontal="left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Roman EE 12 Normál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tabSelected="1" zoomScale="90" zoomScaleNormal="90" zoomScalePageLayoutView="0" workbookViewId="0" topLeftCell="A1">
      <selection activeCell="T5" sqref="T5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2:20" ht="19.5" customHeight="1" thickBot="1">
      <c r="B3" s="5" t="s">
        <v>1</v>
      </c>
      <c r="C3" s="6"/>
      <c r="D3" s="79" t="s">
        <v>28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1"/>
    </row>
    <row r="4" spans="2:20" ht="19.5" customHeight="1" thickTop="1">
      <c r="B4" s="7" t="s">
        <v>3</v>
      </c>
      <c r="C4" s="8"/>
      <c r="D4" s="82" t="s">
        <v>32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4"/>
      <c r="Q4" s="91" t="s">
        <v>17</v>
      </c>
      <c r="R4" s="92"/>
      <c r="S4" s="10"/>
      <c r="T4" s="58">
        <v>43194</v>
      </c>
    </row>
    <row r="5" spans="2:20" ht="19.5" customHeight="1">
      <c r="B5" s="7" t="s">
        <v>4</v>
      </c>
      <c r="C5" s="11"/>
      <c r="D5" s="88" t="s">
        <v>33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90"/>
      <c r="Q5" s="93" t="s">
        <v>2</v>
      </c>
      <c r="R5" s="94"/>
      <c r="S5" s="9"/>
      <c r="T5" s="67" t="s">
        <v>29</v>
      </c>
    </row>
    <row r="6" spans="2:20" ht="19.5" customHeight="1" thickBot="1">
      <c r="B6" s="12" t="s">
        <v>5</v>
      </c>
      <c r="C6" s="13"/>
      <c r="D6" s="85" t="s">
        <v>30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7"/>
      <c r="Q6" s="14"/>
      <c r="R6" s="15"/>
      <c r="S6" s="52"/>
      <c r="T6" s="16"/>
    </row>
    <row r="7" spans="2:20" ht="24.75" customHeight="1">
      <c r="B7" s="17"/>
      <c r="C7" s="18" t="s">
        <v>6</v>
      </c>
      <c r="D7" s="18" t="s">
        <v>7</v>
      </c>
      <c r="E7" s="72" t="s">
        <v>8</v>
      </c>
      <c r="F7" s="73"/>
      <c r="G7" s="73"/>
      <c r="H7" s="73"/>
      <c r="I7" s="73"/>
      <c r="J7" s="73"/>
      <c r="K7" s="73"/>
      <c r="L7" s="73"/>
      <c r="M7" s="74"/>
      <c r="N7" s="75" t="s">
        <v>18</v>
      </c>
      <c r="O7" s="76"/>
      <c r="P7" s="75" t="s">
        <v>19</v>
      </c>
      <c r="Q7" s="76"/>
      <c r="R7" s="75" t="s">
        <v>20</v>
      </c>
      <c r="S7" s="76"/>
      <c r="T7" s="56" t="s">
        <v>9</v>
      </c>
    </row>
    <row r="8" spans="2:20" ht="9.75" customHeight="1" thickBot="1">
      <c r="B8" s="19"/>
      <c r="C8" s="20"/>
      <c r="D8" s="21"/>
      <c r="E8" s="22">
        <v>1</v>
      </c>
      <c r="F8" s="22"/>
      <c r="G8" s="22"/>
      <c r="H8" s="22">
        <v>2</v>
      </c>
      <c r="I8" s="22"/>
      <c r="J8" s="22"/>
      <c r="K8" s="22">
        <v>3</v>
      </c>
      <c r="L8" s="23"/>
      <c r="M8" s="24"/>
      <c r="N8" s="25"/>
      <c r="O8" s="26"/>
      <c r="P8" s="25"/>
      <c r="Q8" s="26"/>
      <c r="R8" s="25"/>
      <c r="S8" s="26"/>
      <c r="T8" s="27"/>
    </row>
    <row r="9" spans="2:20" ht="30" customHeight="1" thickTop="1">
      <c r="B9" s="28" t="s">
        <v>25</v>
      </c>
      <c r="C9" s="61" t="s">
        <v>34</v>
      </c>
      <c r="D9" s="63" t="s">
        <v>43</v>
      </c>
      <c r="E9" s="29">
        <v>21</v>
      </c>
      <c r="F9" s="30" t="s">
        <v>22</v>
      </c>
      <c r="G9" s="31">
        <v>3</v>
      </c>
      <c r="H9" s="29">
        <v>21</v>
      </c>
      <c r="I9" s="30" t="s">
        <v>22</v>
      </c>
      <c r="J9" s="31">
        <v>4</v>
      </c>
      <c r="K9" s="29"/>
      <c r="L9" s="30" t="s">
        <v>22</v>
      </c>
      <c r="M9" s="31"/>
      <c r="N9" s="32">
        <f>E9+H9+K9</f>
        <v>42</v>
      </c>
      <c r="O9" s="33">
        <f>G9+J9+M9</f>
        <v>7</v>
      </c>
      <c r="P9" s="34">
        <f>IF(E9&gt;G9,1,0)+IF(H9&gt;J9,1,0)+IF(K9&gt;M9,1,0)</f>
        <v>2</v>
      </c>
      <c r="Q9" s="29">
        <f>IF(E9&lt;G9,1,0)+IF(H9&lt;J9,1,0)+IF(K9&lt;M9,1,0)</f>
        <v>0</v>
      </c>
      <c r="R9" s="53">
        <f aca="true" t="shared" si="0" ref="R9:S13">IF(P9=2,1,0)</f>
        <v>1</v>
      </c>
      <c r="S9" s="31">
        <f t="shared" si="0"/>
        <v>0</v>
      </c>
      <c r="T9" s="64" t="s">
        <v>44</v>
      </c>
    </row>
    <row r="10" spans="2:20" ht="30" customHeight="1">
      <c r="B10" s="28" t="s">
        <v>26</v>
      </c>
      <c r="C10" s="61" t="s">
        <v>35</v>
      </c>
      <c r="D10" s="61" t="s">
        <v>42</v>
      </c>
      <c r="E10" s="29">
        <v>21</v>
      </c>
      <c r="F10" s="29" t="s">
        <v>22</v>
      </c>
      <c r="G10" s="31">
        <v>0</v>
      </c>
      <c r="H10" s="29">
        <v>21</v>
      </c>
      <c r="I10" s="29" t="s">
        <v>22</v>
      </c>
      <c r="J10" s="31">
        <v>1</v>
      </c>
      <c r="K10" s="29"/>
      <c r="L10" s="29" t="s">
        <v>22</v>
      </c>
      <c r="M10" s="31"/>
      <c r="N10" s="32">
        <f>E10+H10+K10</f>
        <v>42</v>
      </c>
      <c r="O10" s="33">
        <f>G10+J10+M10</f>
        <v>1</v>
      </c>
      <c r="P10" s="34">
        <f>IF(E10&gt;G10,1,0)+IF(H10&gt;J10,1,0)+IF(K10&gt;M10,1,0)</f>
        <v>2</v>
      </c>
      <c r="Q10" s="29">
        <f>IF(E10&lt;G10,1,0)+IF(H10&lt;J10,1,0)+IF(K10&lt;M10,1,0)</f>
        <v>0</v>
      </c>
      <c r="R10" s="54">
        <f t="shared" si="0"/>
        <v>1</v>
      </c>
      <c r="S10" s="31">
        <f t="shared" si="0"/>
        <v>0</v>
      </c>
      <c r="T10" s="64" t="s">
        <v>45</v>
      </c>
    </row>
    <row r="11" spans="2:20" ht="30" customHeight="1">
      <c r="B11" s="28" t="s">
        <v>23</v>
      </c>
      <c r="C11" s="61" t="s">
        <v>36</v>
      </c>
      <c r="D11" s="61" t="s">
        <v>41</v>
      </c>
      <c r="E11" s="29">
        <v>21</v>
      </c>
      <c r="F11" s="29" t="s">
        <v>22</v>
      </c>
      <c r="G11" s="31">
        <v>10</v>
      </c>
      <c r="H11" s="29">
        <v>21</v>
      </c>
      <c r="I11" s="29" t="s">
        <v>22</v>
      </c>
      <c r="J11" s="31">
        <v>3</v>
      </c>
      <c r="K11" s="29"/>
      <c r="L11" s="29" t="s">
        <v>22</v>
      </c>
      <c r="M11" s="31"/>
      <c r="N11" s="32">
        <f>E11+H11+K11</f>
        <v>42</v>
      </c>
      <c r="O11" s="33">
        <f>G11+J11+M11</f>
        <v>13</v>
      </c>
      <c r="P11" s="34">
        <f>IF(E11&gt;G11,1,0)+IF(H11&gt;J11,1,0)+IF(K11&gt;M11,1,0)</f>
        <v>2</v>
      </c>
      <c r="Q11" s="29">
        <f>IF(E11&lt;G11,1,0)+IF(H11&lt;J11,1,0)+IF(K11&lt;M11,1,0)</f>
        <v>0</v>
      </c>
      <c r="R11" s="54">
        <f t="shared" si="0"/>
        <v>1</v>
      </c>
      <c r="S11" s="31">
        <f t="shared" si="0"/>
        <v>0</v>
      </c>
      <c r="T11" s="64" t="s">
        <v>44</v>
      </c>
    </row>
    <row r="12" spans="2:20" ht="30" customHeight="1">
      <c r="B12" s="28" t="s">
        <v>24</v>
      </c>
      <c r="C12" s="61" t="s">
        <v>37</v>
      </c>
      <c r="D12" s="61" t="s">
        <v>40</v>
      </c>
      <c r="E12" s="29">
        <v>21</v>
      </c>
      <c r="F12" s="29" t="s">
        <v>22</v>
      </c>
      <c r="G12" s="31">
        <v>17</v>
      </c>
      <c r="H12" s="29">
        <v>23</v>
      </c>
      <c r="I12" s="29" t="s">
        <v>22</v>
      </c>
      <c r="J12" s="31">
        <v>21</v>
      </c>
      <c r="K12" s="29"/>
      <c r="L12" s="29" t="s">
        <v>22</v>
      </c>
      <c r="M12" s="31"/>
      <c r="N12" s="32">
        <f>E12+H12+K12</f>
        <v>44</v>
      </c>
      <c r="O12" s="33">
        <f>G12+J12+M12</f>
        <v>38</v>
      </c>
      <c r="P12" s="34">
        <f>IF(E12&gt;G12,1,0)+IF(H12&gt;J12,1,0)+IF(K12&gt;M12,1,0)</f>
        <v>2</v>
      </c>
      <c r="Q12" s="29">
        <f>IF(E12&lt;G12,1,0)+IF(H12&lt;J12,1,0)+IF(K12&lt;M12,1,0)</f>
        <v>0</v>
      </c>
      <c r="R12" s="54">
        <f t="shared" si="0"/>
        <v>1</v>
      </c>
      <c r="S12" s="31">
        <f t="shared" si="0"/>
        <v>0</v>
      </c>
      <c r="T12" s="64" t="s">
        <v>45</v>
      </c>
    </row>
    <row r="13" spans="2:20" ht="30" customHeight="1" thickBot="1">
      <c r="B13" s="35" t="s">
        <v>14</v>
      </c>
      <c r="C13" s="62" t="s">
        <v>38</v>
      </c>
      <c r="D13" s="62" t="s">
        <v>39</v>
      </c>
      <c r="E13" s="36">
        <v>21</v>
      </c>
      <c r="F13" s="37" t="s">
        <v>22</v>
      </c>
      <c r="G13" s="38">
        <v>5</v>
      </c>
      <c r="H13" s="36">
        <v>21</v>
      </c>
      <c r="I13" s="37" t="s">
        <v>22</v>
      </c>
      <c r="J13" s="38">
        <v>5</v>
      </c>
      <c r="K13" s="36"/>
      <c r="L13" s="37" t="s">
        <v>22</v>
      </c>
      <c r="M13" s="38"/>
      <c r="N13" s="32">
        <f>E13+H13+K13</f>
        <v>42</v>
      </c>
      <c r="O13" s="33">
        <f>G13+J13+M13</f>
        <v>10</v>
      </c>
      <c r="P13" s="34">
        <f>IF(E13&gt;G13,1,0)+IF(H13&gt;J13,1,0)+IF(K13&gt;M13,1,0)</f>
        <v>2</v>
      </c>
      <c r="Q13" s="29">
        <f>IF(E13&lt;G13,1,0)+IF(H13&lt;J13,1,0)+IF(K13&lt;M13,1,0)</f>
        <v>0</v>
      </c>
      <c r="R13" s="55">
        <f t="shared" si="0"/>
        <v>1</v>
      </c>
      <c r="S13" s="31">
        <f t="shared" si="0"/>
        <v>0</v>
      </c>
      <c r="T13" s="65" t="s">
        <v>45</v>
      </c>
    </row>
    <row r="14" spans="2:20" ht="34.5" customHeight="1" thickBot="1">
      <c r="B14" s="39" t="s">
        <v>10</v>
      </c>
      <c r="C14" s="77" t="str">
        <f>IF(R14&gt;S14,D4,IF(S14&gt;R14,D5,"remíza"))</f>
        <v>PODKRUŠNOHORSKÉ GYMNÁZIUM MOST</v>
      </c>
      <c r="D14" s="77"/>
      <c r="E14" s="77"/>
      <c r="F14" s="77"/>
      <c r="G14" s="77"/>
      <c r="H14" s="77"/>
      <c r="I14" s="77"/>
      <c r="J14" s="77"/>
      <c r="K14" s="77"/>
      <c r="L14" s="77"/>
      <c r="M14" s="78"/>
      <c r="N14" s="40">
        <f aca="true" t="shared" si="1" ref="N14:S14">SUM(N9:N13)</f>
        <v>212</v>
      </c>
      <c r="O14" s="41">
        <f t="shared" si="1"/>
        <v>69</v>
      </c>
      <c r="P14" s="40">
        <f t="shared" si="1"/>
        <v>10</v>
      </c>
      <c r="Q14" s="42">
        <f t="shared" si="1"/>
        <v>0</v>
      </c>
      <c r="R14" s="40">
        <f t="shared" si="1"/>
        <v>5</v>
      </c>
      <c r="S14" s="41">
        <f t="shared" si="1"/>
        <v>0</v>
      </c>
      <c r="T14" s="60" t="s">
        <v>31</v>
      </c>
    </row>
    <row r="15" spans="2:20" ht="15">
      <c r="B15" s="51" t="s">
        <v>21</v>
      </c>
      <c r="C15" s="43"/>
      <c r="D15" s="43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5" t="s">
        <v>11</v>
      </c>
    </row>
    <row r="16" spans="2:20" ht="12.75">
      <c r="B16" s="46" t="s">
        <v>12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</row>
    <row r="17" spans="2:20" ht="12.75"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</row>
    <row r="18" spans="2:20" ht="19.5" customHeight="1">
      <c r="B18" s="47" t="s">
        <v>13</v>
      </c>
      <c r="C18" s="57" t="s">
        <v>27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9.5" customHeight="1">
      <c r="B19" s="48"/>
      <c r="C19" s="57" t="s">
        <v>27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2:20" ht="12.75"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1" ht="12.75">
      <c r="B21" s="49" t="s">
        <v>15</v>
      </c>
      <c r="C21" s="43"/>
      <c r="D21" s="50"/>
      <c r="E21" s="49" t="s">
        <v>16</v>
      </c>
      <c r="F21" s="49"/>
      <c r="G21" s="49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2">
    <mergeCell ref="Q4:R4"/>
    <mergeCell ref="Q5:R5"/>
    <mergeCell ref="B2:T2"/>
    <mergeCell ref="E7:M7"/>
    <mergeCell ref="N7:O7"/>
    <mergeCell ref="P7:Q7"/>
    <mergeCell ref="R7:S7"/>
    <mergeCell ref="C14:M14"/>
    <mergeCell ref="D3:T3"/>
    <mergeCell ref="D4:P4"/>
    <mergeCell ref="D6:P6"/>
    <mergeCell ref="D5:P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6" r:id="rId1"/>
  <headerFooter alignWithMargins="0">
    <oddFooter>&amp;L&amp;"Tahoma,Kurzíva"&amp;8&amp;D&amp;R&amp;"Tahoma,Tučné"Český badmintonový svaz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2:U26"/>
  <sheetViews>
    <sheetView zoomScalePageLayoutView="0" workbookViewId="0" topLeftCell="A1">
      <selection activeCell="T19" sqref="T19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2:20" ht="19.5" customHeight="1" thickBot="1">
      <c r="B3" s="5" t="s">
        <v>1</v>
      </c>
      <c r="C3" s="6"/>
      <c r="D3" s="79" t="s">
        <v>28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1"/>
    </row>
    <row r="4" spans="2:20" ht="19.5" customHeight="1" thickTop="1">
      <c r="B4" s="7" t="s">
        <v>3</v>
      </c>
      <c r="C4" s="8"/>
      <c r="D4" s="82" t="s">
        <v>32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4"/>
      <c r="Q4" s="95" t="s">
        <v>17</v>
      </c>
      <c r="R4" s="92"/>
      <c r="S4" s="10"/>
      <c r="T4" s="58">
        <v>43194</v>
      </c>
    </row>
    <row r="5" spans="2:20" ht="19.5" customHeight="1">
      <c r="B5" s="7" t="s">
        <v>4</v>
      </c>
      <c r="C5" s="11"/>
      <c r="D5" s="88" t="s">
        <v>81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90"/>
      <c r="Q5" s="93" t="s">
        <v>2</v>
      </c>
      <c r="R5" s="94"/>
      <c r="S5" s="9"/>
      <c r="T5" s="67" t="s">
        <v>29</v>
      </c>
    </row>
    <row r="6" spans="2:20" ht="19.5" customHeight="1" thickBot="1">
      <c r="B6" s="12" t="s">
        <v>5</v>
      </c>
      <c r="C6" s="13"/>
      <c r="D6" s="85" t="s">
        <v>30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7"/>
      <c r="Q6" s="14"/>
      <c r="R6" s="15"/>
      <c r="S6" s="52"/>
      <c r="T6" s="16"/>
    </row>
    <row r="7" spans="2:20" ht="24.75" customHeight="1">
      <c r="B7" s="17"/>
      <c r="C7" s="18" t="s">
        <v>6</v>
      </c>
      <c r="D7" s="18" t="s">
        <v>7</v>
      </c>
      <c r="E7" s="72" t="s">
        <v>8</v>
      </c>
      <c r="F7" s="73"/>
      <c r="G7" s="73"/>
      <c r="H7" s="73"/>
      <c r="I7" s="73"/>
      <c r="J7" s="73"/>
      <c r="K7" s="73"/>
      <c r="L7" s="73"/>
      <c r="M7" s="74"/>
      <c r="N7" s="75" t="s">
        <v>18</v>
      </c>
      <c r="O7" s="76"/>
      <c r="P7" s="75" t="s">
        <v>19</v>
      </c>
      <c r="Q7" s="76"/>
      <c r="R7" s="75" t="s">
        <v>20</v>
      </c>
      <c r="S7" s="76"/>
      <c r="T7" s="56" t="s">
        <v>9</v>
      </c>
    </row>
    <row r="8" spans="2:20" ht="9.75" customHeight="1" thickBot="1">
      <c r="B8" s="19"/>
      <c r="C8" s="20"/>
      <c r="D8" s="21"/>
      <c r="E8" s="22">
        <v>1</v>
      </c>
      <c r="F8" s="22"/>
      <c r="G8" s="22"/>
      <c r="H8" s="22">
        <v>2</v>
      </c>
      <c r="I8" s="22"/>
      <c r="J8" s="22"/>
      <c r="K8" s="22">
        <v>3</v>
      </c>
      <c r="L8" s="23"/>
      <c r="M8" s="24"/>
      <c r="N8" s="25"/>
      <c r="O8" s="26"/>
      <c r="P8" s="25"/>
      <c r="Q8" s="26"/>
      <c r="R8" s="25"/>
      <c r="S8" s="26"/>
      <c r="T8" s="27"/>
    </row>
    <row r="9" spans="2:20" ht="30" customHeight="1" thickTop="1">
      <c r="B9" s="28" t="s">
        <v>25</v>
      </c>
      <c r="C9" s="61" t="s">
        <v>34</v>
      </c>
      <c r="D9" s="63" t="s">
        <v>100</v>
      </c>
      <c r="E9" s="29">
        <v>21</v>
      </c>
      <c r="F9" s="30" t="s">
        <v>22</v>
      </c>
      <c r="G9" s="31">
        <v>6</v>
      </c>
      <c r="H9" s="29">
        <v>21</v>
      </c>
      <c r="I9" s="30" t="s">
        <v>22</v>
      </c>
      <c r="J9" s="31">
        <v>2</v>
      </c>
      <c r="K9" s="29"/>
      <c r="L9" s="30" t="s">
        <v>22</v>
      </c>
      <c r="M9" s="31"/>
      <c r="N9" s="32">
        <f>E9+H9+K9</f>
        <v>42</v>
      </c>
      <c r="O9" s="33">
        <f>G9+J9+M9</f>
        <v>8</v>
      </c>
      <c r="P9" s="34">
        <f>IF(E9&gt;G9,1,0)+IF(H9&gt;J9,1,0)+IF(K9&gt;M9,1,0)</f>
        <v>2</v>
      </c>
      <c r="Q9" s="29">
        <f>IF(E9&lt;G9,1,0)+IF(H9&lt;J9,1,0)+IF(K9&lt;M9,1,0)</f>
        <v>0</v>
      </c>
      <c r="R9" s="53">
        <f aca="true" t="shared" si="0" ref="R9:S13">IF(P9=2,1,0)</f>
        <v>1</v>
      </c>
      <c r="S9" s="31">
        <f t="shared" si="0"/>
        <v>0</v>
      </c>
      <c r="T9" s="68" t="s">
        <v>92</v>
      </c>
    </row>
    <row r="10" spans="2:20" ht="30" customHeight="1">
      <c r="B10" s="28" t="s">
        <v>26</v>
      </c>
      <c r="C10" s="61" t="s">
        <v>35</v>
      </c>
      <c r="D10" s="61" t="s">
        <v>88</v>
      </c>
      <c r="E10" s="29">
        <v>21</v>
      </c>
      <c r="F10" s="29" t="s">
        <v>22</v>
      </c>
      <c r="G10" s="31">
        <v>3</v>
      </c>
      <c r="H10" s="29">
        <v>21</v>
      </c>
      <c r="I10" s="29" t="s">
        <v>22</v>
      </c>
      <c r="J10" s="31">
        <v>2</v>
      </c>
      <c r="K10" s="29"/>
      <c r="L10" s="29" t="s">
        <v>22</v>
      </c>
      <c r="M10" s="31"/>
      <c r="N10" s="32">
        <f>E10+H10+K10</f>
        <v>42</v>
      </c>
      <c r="O10" s="33">
        <f>G10+J10+M10</f>
        <v>5</v>
      </c>
      <c r="P10" s="34">
        <f>IF(E10&gt;G10,1,0)+IF(H10&gt;J10,1,0)+IF(K10&gt;M10,1,0)</f>
        <v>2</v>
      </c>
      <c r="Q10" s="29">
        <f>IF(E10&lt;G10,1,0)+IF(H10&lt;J10,1,0)+IF(K10&lt;M10,1,0)</f>
        <v>0</v>
      </c>
      <c r="R10" s="54">
        <f t="shared" si="0"/>
        <v>1</v>
      </c>
      <c r="S10" s="31">
        <f t="shared" si="0"/>
        <v>0</v>
      </c>
      <c r="T10" s="64" t="s">
        <v>45</v>
      </c>
    </row>
    <row r="11" spans="2:20" ht="30" customHeight="1">
      <c r="B11" s="28" t="s">
        <v>23</v>
      </c>
      <c r="C11" s="61" t="s">
        <v>36</v>
      </c>
      <c r="D11" s="61" t="s">
        <v>107</v>
      </c>
      <c r="E11" s="29">
        <v>19</v>
      </c>
      <c r="F11" s="29" t="s">
        <v>22</v>
      </c>
      <c r="G11" s="31">
        <v>21</v>
      </c>
      <c r="H11" s="29">
        <v>21</v>
      </c>
      <c r="I11" s="29" t="s">
        <v>22</v>
      </c>
      <c r="J11" s="31">
        <v>17</v>
      </c>
      <c r="K11" s="29">
        <v>18</v>
      </c>
      <c r="L11" s="29" t="s">
        <v>22</v>
      </c>
      <c r="M11" s="31">
        <v>21</v>
      </c>
      <c r="N11" s="32">
        <f>E11+H11+K11</f>
        <v>58</v>
      </c>
      <c r="O11" s="33">
        <f>G11+J11+M11</f>
        <v>59</v>
      </c>
      <c r="P11" s="34">
        <f>IF(E11&gt;G11,1,0)+IF(H11&gt;J11,1,0)+IF(K11&gt;M11,1,0)</f>
        <v>1</v>
      </c>
      <c r="Q11" s="29">
        <f>IF(E11&lt;G11,1,0)+IF(H11&lt;J11,1,0)+IF(K11&lt;M11,1,0)</f>
        <v>2</v>
      </c>
      <c r="R11" s="54">
        <f t="shared" si="0"/>
        <v>0</v>
      </c>
      <c r="S11" s="31">
        <f t="shared" si="0"/>
        <v>1</v>
      </c>
      <c r="T11" s="68" t="s">
        <v>92</v>
      </c>
    </row>
    <row r="12" spans="2:20" ht="30" customHeight="1">
      <c r="B12" s="28" t="s">
        <v>24</v>
      </c>
      <c r="C12" s="61" t="s">
        <v>73</v>
      </c>
      <c r="D12" s="61" t="s">
        <v>90</v>
      </c>
      <c r="E12" s="29">
        <v>21</v>
      </c>
      <c r="F12" s="29" t="s">
        <v>22</v>
      </c>
      <c r="G12" s="31">
        <v>7</v>
      </c>
      <c r="H12" s="29">
        <v>21</v>
      </c>
      <c r="I12" s="29" t="s">
        <v>22</v>
      </c>
      <c r="J12" s="31">
        <v>16</v>
      </c>
      <c r="K12" s="29"/>
      <c r="L12" s="29" t="s">
        <v>22</v>
      </c>
      <c r="M12" s="31"/>
      <c r="N12" s="32">
        <f>E12+H12+K12</f>
        <v>42</v>
      </c>
      <c r="O12" s="33">
        <f>G12+J12+M12</f>
        <v>23</v>
      </c>
      <c r="P12" s="34">
        <f>IF(E12&gt;G12,1,0)+IF(H12&gt;J12,1,0)+IF(K12&gt;M12,1,0)</f>
        <v>2</v>
      </c>
      <c r="Q12" s="29">
        <f>IF(E12&lt;G12,1,0)+IF(H12&lt;J12,1,0)+IF(K12&lt;M12,1,0)</f>
        <v>0</v>
      </c>
      <c r="R12" s="54">
        <f t="shared" si="0"/>
        <v>1</v>
      </c>
      <c r="S12" s="31">
        <f t="shared" si="0"/>
        <v>0</v>
      </c>
      <c r="T12" s="64" t="s">
        <v>45</v>
      </c>
    </row>
    <row r="13" spans="2:20" ht="30" customHeight="1" thickBot="1">
      <c r="B13" s="35" t="s">
        <v>14</v>
      </c>
      <c r="C13" s="62" t="s">
        <v>74</v>
      </c>
      <c r="D13" s="62" t="s">
        <v>91</v>
      </c>
      <c r="E13" s="36">
        <v>21</v>
      </c>
      <c r="F13" s="37" t="s">
        <v>22</v>
      </c>
      <c r="G13" s="38">
        <v>11</v>
      </c>
      <c r="H13" s="36">
        <v>23</v>
      </c>
      <c r="I13" s="37" t="s">
        <v>22</v>
      </c>
      <c r="J13" s="38">
        <v>21</v>
      </c>
      <c r="K13" s="36"/>
      <c r="L13" s="37" t="s">
        <v>22</v>
      </c>
      <c r="M13" s="38"/>
      <c r="N13" s="32">
        <f>E13+H13+K13</f>
        <v>44</v>
      </c>
      <c r="O13" s="33">
        <f>G13+J13+M13</f>
        <v>32</v>
      </c>
      <c r="P13" s="34">
        <f>IF(E13&gt;G13,1,0)+IF(H13&gt;J13,1,0)+IF(K13&gt;M13,1,0)</f>
        <v>2</v>
      </c>
      <c r="Q13" s="29">
        <f>IF(E13&lt;G13,1,0)+IF(H13&lt;J13,1,0)+IF(K13&lt;M13,1,0)</f>
        <v>0</v>
      </c>
      <c r="R13" s="55">
        <f t="shared" si="0"/>
        <v>1</v>
      </c>
      <c r="S13" s="31">
        <f t="shared" si="0"/>
        <v>0</v>
      </c>
      <c r="T13" s="65" t="s">
        <v>45</v>
      </c>
    </row>
    <row r="14" spans="2:20" ht="34.5" customHeight="1" thickBot="1">
      <c r="B14" s="39" t="s">
        <v>10</v>
      </c>
      <c r="C14" s="77" t="str">
        <f>IF(R14&gt;S14,D4,IF(S14&gt;R14,D5,"remíza"))</f>
        <v>PODKRUŠNOHORSKÉ GYMNÁZIUM MOST</v>
      </c>
      <c r="D14" s="77"/>
      <c r="E14" s="77"/>
      <c r="F14" s="77"/>
      <c r="G14" s="77"/>
      <c r="H14" s="77"/>
      <c r="I14" s="77"/>
      <c r="J14" s="77"/>
      <c r="K14" s="77"/>
      <c r="L14" s="77"/>
      <c r="M14" s="78"/>
      <c r="N14" s="40">
        <f aca="true" t="shared" si="1" ref="N14:S14">SUM(N9:N13)</f>
        <v>228</v>
      </c>
      <c r="O14" s="41">
        <f t="shared" si="1"/>
        <v>127</v>
      </c>
      <c r="P14" s="40">
        <f t="shared" si="1"/>
        <v>9</v>
      </c>
      <c r="Q14" s="42">
        <f t="shared" si="1"/>
        <v>2</v>
      </c>
      <c r="R14" s="40">
        <f t="shared" si="1"/>
        <v>4</v>
      </c>
      <c r="S14" s="41">
        <f t="shared" si="1"/>
        <v>1</v>
      </c>
      <c r="T14" s="60" t="s">
        <v>31</v>
      </c>
    </row>
    <row r="15" spans="2:20" ht="15">
      <c r="B15" s="51" t="s">
        <v>21</v>
      </c>
      <c r="C15" s="43"/>
      <c r="D15" s="43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5" t="s">
        <v>11</v>
      </c>
    </row>
    <row r="16" spans="2:20" ht="12.75">
      <c r="B16" s="46" t="s">
        <v>12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</row>
    <row r="17" spans="2:20" ht="12.75"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</row>
    <row r="18" spans="2:20" ht="19.5" customHeight="1">
      <c r="B18" s="47" t="s">
        <v>13</v>
      </c>
      <c r="C18" s="57" t="s">
        <v>27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9.5" customHeight="1">
      <c r="B19" s="48"/>
      <c r="C19" s="57" t="s">
        <v>27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2:20" ht="12.75"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1" ht="12.75">
      <c r="B21" s="49" t="s">
        <v>15</v>
      </c>
      <c r="C21" s="43"/>
      <c r="D21" s="50"/>
      <c r="E21" s="49" t="s">
        <v>16</v>
      </c>
      <c r="F21" s="49"/>
      <c r="G21" s="49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2">
    <mergeCell ref="D6:P6"/>
    <mergeCell ref="E7:M7"/>
    <mergeCell ref="N7:O7"/>
    <mergeCell ref="P7:Q7"/>
    <mergeCell ref="R7:S7"/>
    <mergeCell ref="C14:M14"/>
    <mergeCell ref="B2:T2"/>
    <mergeCell ref="D3:T3"/>
    <mergeCell ref="D4:P4"/>
    <mergeCell ref="Q4:R4"/>
    <mergeCell ref="D5:P5"/>
    <mergeCell ref="Q5:R5"/>
  </mergeCells>
  <printOptions/>
  <pageMargins left="0.7" right="0.7" top="0.787401575" bottom="0.7874015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U26"/>
  <sheetViews>
    <sheetView zoomScalePageLayoutView="0" workbookViewId="0" topLeftCell="A1">
      <selection activeCell="Q22" sqref="Q22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2:20" ht="19.5" customHeight="1" thickBot="1">
      <c r="B3" s="5" t="s">
        <v>1</v>
      </c>
      <c r="C3" s="6"/>
      <c r="D3" s="79" t="s">
        <v>28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1"/>
    </row>
    <row r="4" spans="2:20" ht="19.5" customHeight="1" thickTop="1">
      <c r="B4" s="7" t="s">
        <v>3</v>
      </c>
      <c r="C4" s="8"/>
      <c r="D4" s="82" t="s">
        <v>94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4"/>
      <c r="Q4" s="95" t="s">
        <v>17</v>
      </c>
      <c r="R4" s="92"/>
      <c r="S4" s="10"/>
      <c r="T4" s="58">
        <v>43194</v>
      </c>
    </row>
    <row r="5" spans="2:20" ht="19.5" customHeight="1">
      <c r="B5" s="7" t="s">
        <v>4</v>
      </c>
      <c r="C5" s="11"/>
      <c r="D5" s="88" t="s">
        <v>47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90"/>
      <c r="Q5" s="93" t="s">
        <v>2</v>
      </c>
      <c r="R5" s="94"/>
      <c r="S5" s="9"/>
      <c r="T5" s="67" t="s">
        <v>29</v>
      </c>
    </row>
    <row r="6" spans="2:20" ht="19.5" customHeight="1" thickBot="1">
      <c r="B6" s="12" t="s">
        <v>5</v>
      </c>
      <c r="C6" s="13"/>
      <c r="D6" s="85" t="s">
        <v>30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7"/>
      <c r="Q6" s="14"/>
      <c r="R6" s="15"/>
      <c r="S6" s="52"/>
      <c r="T6" s="16"/>
    </row>
    <row r="7" spans="2:20" ht="24.75" customHeight="1">
      <c r="B7" s="17"/>
      <c r="C7" s="18" t="s">
        <v>6</v>
      </c>
      <c r="D7" s="18" t="s">
        <v>7</v>
      </c>
      <c r="E7" s="72" t="s">
        <v>8</v>
      </c>
      <c r="F7" s="73"/>
      <c r="G7" s="73"/>
      <c r="H7" s="73"/>
      <c r="I7" s="73"/>
      <c r="J7" s="73"/>
      <c r="K7" s="73"/>
      <c r="L7" s="73"/>
      <c r="M7" s="74"/>
      <c r="N7" s="75" t="s">
        <v>18</v>
      </c>
      <c r="O7" s="76"/>
      <c r="P7" s="75" t="s">
        <v>19</v>
      </c>
      <c r="Q7" s="76"/>
      <c r="R7" s="75" t="s">
        <v>20</v>
      </c>
      <c r="S7" s="76"/>
      <c r="T7" s="56" t="s">
        <v>9</v>
      </c>
    </row>
    <row r="8" spans="2:20" ht="9.75" customHeight="1" thickBot="1">
      <c r="B8" s="19"/>
      <c r="C8" s="20"/>
      <c r="D8" s="21"/>
      <c r="E8" s="22">
        <v>1</v>
      </c>
      <c r="F8" s="22"/>
      <c r="G8" s="22"/>
      <c r="H8" s="22">
        <v>2</v>
      </c>
      <c r="I8" s="22"/>
      <c r="J8" s="22"/>
      <c r="K8" s="22">
        <v>3</v>
      </c>
      <c r="L8" s="23"/>
      <c r="M8" s="24"/>
      <c r="N8" s="25"/>
      <c r="O8" s="26"/>
      <c r="P8" s="25"/>
      <c r="Q8" s="26"/>
      <c r="R8" s="25"/>
      <c r="S8" s="26"/>
      <c r="T8" s="27"/>
    </row>
    <row r="9" spans="2:20" ht="30" customHeight="1" thickTop="1">
      <c r="B9" s="28" t="s">
        <v>25</v>
      </c>
      <c r="C9" s="61" t="s">
        <v>108</v>
      </c>
      <c r="D9" s="63" t="s">
        <v>53</v>
      </c>
      <c r="E9" s="29">
        <v>21</v>
      </c>
      <c r="F9" s="30" t="s">
        <v>22</v>
      </c>
      <c r="G9" s="31">
        <v>8</v>
      </c>
      <c r="H9" s="29">
        <v>21</v>
      </c>
      <c r="I9" s="30" t="s">
        <v>22</v>
      </c>
      <c r="J9" s="31">
        <v>16</v>
      </c>
      <c r="K9" s="29"/>
      <c r="L9" s="30" t="s">
        <v>22</v>
      </c>
      <c r="M9" s="31"/>
      <c r="N9" s="32">
        <f>E9+H9+K9</f>
        <v>42</v>
      </c>
      <c r="O9" s="33">
        <f>G9+J9+M9</f>
        <v>24</v>
      </c>
      <c r="P9" s="34">
        <f>IF(E9&gt;G9,1,0)+IF(H9&gt;J9,1,0)+IF(K9&gt;M9,1,0)</f>
        <v>2</v>
      </c>
      <c r="Q9" s="29">
        <f>IF(E9&lt;G9,1,0)+IF(H9&lt;J9,1,0)+IF(K9&lt;M9,1,0)</f>
        <v>0</v>
      </c>
      <c r="R9" s="53">
        <f aca="true" t="shared" si="0" ref="R9:S13">IF(P9=2,1,0)</f>
        <v>1</v>
      </c>
      <c r="S9" s="31">
        <f t="shared" si="0"/>
        <v>0</v>
      </c>
      <c r="T9" s="64" t="s">
        <v>68</v>
      </c>
    </row>
    <row r="10" spans="2:20" ht="30" customHeight="1">
      <c r="B10" s="28" t="s">
        <v>26</v>
      </c>
      <c r="C10" s="61" t="s">
        <v>109</v>
      </c>
      <c r="D10" s="61" t="s">
        <v>54</v>
      </c>
      <c r="E10" s="29">
        <v>4</v>
      </c>
      <c r="F10" s="29" t="s">
        <v>22</v>
      </c>
      <c r="G10" s="31">
        <v>21</v>
      </c>
      <c r="H10" s="29">
        <v>6</v>
      </c>
      <c r="I10" s="29" t="s">
        <v>22</v>
      </c>
      <c r="J10" s="31">
        <v>21</v>
      </c>
      <c r="K10" s="29"/>
      <c r="L10" s="29" t="s">
        <v>22</v>
      </c>
      <c r="M10" s="31"/>
      <c r="N10" s="32">
        <f>E10+H10+K10</f>
        <v>10</v>
      </c>
      <c r="O10" s="33">
        <f>G10+J10+M10</f>
        <v>42</v>
      </c>
      <c r="P10" s="34">
        <f>IF(E10&gt;G10,1,0)+IF(H10&gt;J10,1,0)+IF(K10&gt;M10,1,0)</f>
        <v>0</v>
      </c>
      <c r="Q10" s="29">
        <f>IF(E10&lt;G10,1,0)+IF(H10&lt;J10,1,0)+IF(K10&lt;M10,1,0)</f>
        <v>2</v>
      </c>
      <c r="R10" s="54">
        <f t="shared" si="0"/>
        <v>0</v>
      </c>
      <c r="S10" s="31">
        <f t="shared" si="0"/>
        <v>1</v>
      </c>
      <c r="T10" s="64" t="s">
        <v>106</v>
      </c>
    </row>
    <row r="11" spans="2:20" ht="30" customHeight="1">
      <c r="B11" s="28" t="s">
        <v>23</v>
      </c>
      <c r="C11" s="61" t="s">
        <v>105</v>
      </c>
      <c r="D11" s="61" t="s">
        <v>55</v>
      </c>
      <c r="E11" s="29">
        <v>21</v>
      </c>
      <c r="F11" s="29" t="s">
        <v>22</v>
      </c>
      <c r="G11" s="31">
        <v>13</v>
      </c>
      <c r="H11" s="29">
        <v>21</v>
      </c>
      <c r="I11" s="29" t="s">
        <v>22</v>
      </c>
      <c r="J11" s="31">
        <v>10</v>
      </c>
      <c r="K11" s="29"/>
      <c r="L11" s="29" t="s">
        <v>22</v>
      </c>
      <c r="M11" s="31"/>
      <c r="N11" s="32">
        <f>E11+H11+K11</f>
        <v>42</v>
      </c>
      <c r="O11" s="33">
        <f>G11+J11+M11</f>
        <v>23</v>
      </c>
      <c r="P11" s="34">
        <f>IF(E11&gt;G11,1,0)+IF(H11&gt;J11,1,0)+IF(K11&gt;M11,1,0)</f>
        <v>2</v>
      </c>
      <c r="Q11" s="29">
        <f>IF(E11&lt;G11,1,0)+IF(H11&lt;J11,1,0)+IF(K11&lt;M11,1,0)</f>
        <v>0</v>
      </c>
      <c r="R11" s="54">
        <f t="shared" si="0"/>
        <v>1</v>
      </c>
      <c r="S11" s="31">
        <f t="shared" si="0"/>
        <v>0</v>
      </c>
      <c r="T11" s="64" t="s">
        <v>68</v>
      </c>
    </row>
    <row r="12" spans="2:20" ht="30" customHeight="1">
      <c r="B12" s="28" t="s">
        <v>24</v>
      </c>
      <c r="C12" s="61" t="s">
        <v>98</v>
      </c>
      <c r="D12" s="61" t="s">
        <v>65</v>
      </c>
      <c r="E12" s="29">
        <v>5</v>
      </c>
      <c r="F12" s="29" t="s">
        <v>22</v>
      </c>
      <c r="G12" s="31">
        <v>21</v>
      </c>
      <c r="H12" s="29">
        <v>6</v>
      </c>
      <c r="I12" s="29" t="s">
        <v>22</v>
      </c>
      <c r="J12" s="31">
        <v>21</v>
      </c>
      <c r="K12" s="29"/>
      <c r="L12" s="29" t="s">
        <v>22</v>
      </c>
      <c r="M12" s="31"/>
      <c r="N12" s="32">
        <f>E12+H12+K12</f>
        <v>11</v>
      </c>
      <c r="O12" s="33">
        <f>G12+J12+M12</f>
        <v>42</v>
      </c>
      <c r="P12" s="34">
        <f>IF(E12&gt;G12,1,0)+IF(H12&gt;J12,1,0)+IF(K12&gt;M12,1,0)</f>
        <v>0</v>
      </c>
      <c r="Q12" s="29">
        <f>IF(E12&lt;G12,1,0)+IF(H12&lt;J12,1,0)+IF(K12&lt;M12,1,0)</f>
        <v>2</v>
      </c>
      <c r="R12" s="54">
        <f t="shared" si="0"/>
        <v>0</v>
      </c>
      <c r="S12" s="31">
        <f t="shared" si="0"/>
        <v>1</v>
      </c>
      <c r="T12" s="64" t="s">
        <v>106</v>
      </c>
    </row>
    <row r="13" spans="2:20" ht="30" customHeight="1" thickBot="1">
      <c r="B13" s="35" t="s">
        <v>14</v>
      </c>
      <c r="C13" s="62" t="s">
        <v>110</v>
      </c>
      <c r="D13" s="62" t="s">
        <v>57</v>
      </c>
      <c r="E13" s="36">
        <v>21</v>
      </c>
      <c r="F13" s="37" t="s">
        <v>22</v>
      </c>
      <c r="G13" s="38">
        <v>13</v>
      </c>
      <c r="H13" s="36">
        <v>21</v>
      </c>
      <c r="I13" s="37" t="s">
        <v>22</v>
      </c>
      <c r="J13" s="38">
        <v>9</v>
      </c>
      <c r="K13" s="36"/>
      <c r="L13" s="37" t="s">
        <v>22</v>
      </c>
      <c r="M13" s="38"/>
      <c r="N13" s="32">
        <f>E13+H13+K13</f>
        <v>42</v>
      </c>
      <c r="O13" s="33">
        <f>G13+J13+M13</f>
        <v>22</v>
      </c>
      <c r="P13" s="34">
        <f>IF(E13&gt;G13,1,0)+IF(H13&gt;J13,1,0)+IF(K13&gt;M13,1,0)</f>
        <v>2</v>
      </c>
      <c r="Q13" s="29">
        <f>IF(E13&lt;G13,1,0)+IF(H13&lt;J13,1,0)+IF(K13&lt;M13,1,0)</f>
        <v>0</v>
      </c>
      <c r="R13" s="55">
        <f t="shared" si="0"/>
        <v>1</v>
      </c>
      <c r="S13" s="31">
        <f t="shared" si="0"/>
        <v>0</v>
      </c>
      <c r="T13" s="65" t="s">
        <v>106</v>
      </c>
    </row>
    <row r="14" spans="2:20" ht="34.5" customHeight="1" thickBot="1">
      <c r="B14" s="39" t="s">
        <v>10</v>
      </c>
      <c r="C14" s="77" t="str">
        <f>IF(R14&gt;S14,D4,IF(S14&gt;R14,D5,"remíza"))</f>
        <v>SPŠ STAVEBNÍ PLZEŇ</v>
      </c>
      <c r="D14" s="77"/>
      <c r="E14" s="77"/>
      <c r="F14" s="77"/>
      <c r="G14" s="77"/>
      <c r="H14" s="77"/>
      <c r="I14" s="77"/>
      <c r="J14" s="77"/>
      <c r="K14" s="77"/>
      <c r="L14" s="77"/>
      <c r="M14" s="78"/>
      <c r="N14" s="40">
        <f aca="true" t="shared" si="1" ref="N14:S14">SUM(N9:N13)</f>
        <v>147</v>
      </c>
      <c r="O14" s="41">
        <f t="shared" si="1"/>
        <v>153</v>
      </c>
      <c r="P14" s="40">
        <f t="shared" si="1"/>
        <v>6</v>
      </c>
      <c r="Q14" s="42">
        <f t="shared" si="1"/>
        <v>4</v>
      </c>
      <c r="R14" s="40">
        <f t="shared" si="1"/>
        <v>3</v>
      </c>
      <c r="S14" s="41">
        <f t="shared" si="1"/>
        <v>2</v>
      </c>
      <c r="T14" s="60" t="s">
        <v>31</v>
      </c>
    </row>
    <row r="15" spans="2:20" ht="15">
      <c r="B15" s="51" t="s">
        <v>21</v>
      </c>
      <c r="C15" s="43"/>
      <c r="D15" s="43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5" t="s">
        <v>11</v>
      </c>
    </row>
    <row r="16" spans="2:20" ht="12.75">
      <c r="B16" s="46" t="s">
        <v>12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</row>
    <row r="17" spans="2:20" ht="12.75"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</row>
    <row r="18" spans="2:20" ht="19.5" customHeight="1">
      <c r="B18" s="47" t="s">
        <v>13</v>
      </c>
      <c r="C18" s="57" t="s">
        <v>27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9.5" customHeight="1">
      <c r="B19" s="48"/>
      <c r="C19" s="57" t="s">
        <v>27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2:20" ht="12.75"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1" ht="12.75">
      <c r="B21" s="49" t="s">
        <v>15</v>
      </c>
      <c r="C21" s="43"/>
      <c r="D21" s="50"/>
      <c r="E21" s="49" t="s">
        <v>16</v>
      </c>
      <c r="F21" s="49"/>
      <c r="G21" s="49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2">
    <mergeCell ref="B2:T2"/>
    <mergeCell ref="D3:T3"/>
    <mergeCell ref="D4:P4"/>
    <mergeCell ref="Q4:R4"/>
    <mergeCell ref="D5:P5"/>
    <mergeCell ref="Q5:R5"/>
    <mergeCell ref="D6:P6"/>
    <mergeCell ref="E7:M7"/>
    <mergeCell ref="N7:O7"/>
    <mergeCell ref="P7:Q7"/>
    <mergeCell ref="R7:S7"/>
    <mergeCell ref="C14:M14"/>
  </mergeCell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U26"/>
  <sheetViews>
    <sheetView zoomScalePageLayoutView="0" workbookViewId="0" topLeftCell="A1">
      <selection activeCell="T16" sqref="T16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2:20" ht="19.5" customHeight="1" thickBot="1">
      <c r="B3" s="5" t="s">
        <v>1</v>
      </c>
      <c r="C3" s="6"/>
      <c r="D3" s="79" t="s">
        <v>28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1"/>
    </row>
    <row r="4" spans="2:20" ht="19.5" customHeight="1" thickTop="1">
      <c r="B4" s="7" t="s">
        <v>3</v>
      </c>
      <c r="C4" s="8"/>
      <c r="D4" s="82" t="s">
        <v>32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4"/>
      <c r="Q4" s="95" t="s">
        <v>17</v>
      </c>
      <c r="R4" s="92"/>
      <c r="S4" s="10"/>
      <c r="T4" s="58">
        <v>43194</v>
      </c>
    </row>
    <row r="5" spans="2:20" ht="19.5" customHeight="1">
      <c r="B5" s="7" t="s">
        <v>4</v>
      </c>
      <c r="C5" s="11"/>
      <c r="D5" s="88" t="s">
        <v>94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90"/>
      <c r="Q5" s="93" t="s">
        <v>2</v>
      </c>
      <c r="R5" s="94"/>
      <c r="S5" s="9"/>
      <c r="T5" s="67" t="s">
        <v>29</v>
      </c>
    </row>
    <row r="6" spans="2:20" ht="19.5" customHeight="1" thickBot="1">
      <c r="B6" s="12" t="s">
        <v>5</v>
      </c>
      <c r="C6" s="13"/>
      <c r="D6" s="85" t="s">
        <v>30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7"/>
      <c r="Q6" s="14"/>
      <c r="R6" s="15"/>
      <c r="S6" s="52"/>
      <c r="T6" s="16"/>
    </row>
    <row r="7" spans="2:20" ht="24.75" customHeight="1">
      <c r="B7" s="17"/>
      <c r="C7" s="18" t="s">
        <v>6</v>
      </c>
      <c r="D7" s="18" t="s">
        <v>7</v>
      </c>
      <c r="E7" s="72" t="s">
        <v>8</v>
      </c>
      <c r="F7" s="73"/>
      <c r="G7" s="73"/>
      <c r="H7" s="73"/>
      <c r="I7" s="73"/>
      <c r="J7" s="73"/>
      <c r="K7" s="73"/>
      <c r="L7" s="73"/>
      <c r="M7" s="74"/>
      <c r="N7" s="75" t="s">
        <v>18</v>
      </c>
      <c r="O7" s="76"/>
      <c r="P7" s="75" t="s">
        <v>19</v>
      </c>
      <c r="Q7" s="76"/>
      <c r="R7" s="75" t="s">
        <v>20</v>
      </c>
      <c r="S7" s="76"/>
      <c r="T7" s="56" t="s">
        <v>9</v>
      </c>
    </row>
    <row r="8" spans="2:20" ht="9.75" customHeight="1" thickBot="1">
      <c r="B8" s="19"/>
      <c r="C8" s="20"/>
      <c r="D8" s="21"/>
      <c r="E8" s="22">
        <v>1</v>
      </c>
      <c r="F8" s="22"/>
      <c r="G8" s="22"/>
      <c r="H8" s="22">
        <v>2</v>
      </c>
      <c r="I8" s="22"/>
      <c r="J8" s="22"/>
      <c r="K8" s="22">
        <v>3</v>
      </c>
      <c r="L8" s="23"/>
      <c r="M8" s="24"/>
      <c r="N8" s="25"/>
      <c r="O8" s="26"/>
      <c r="P8" s="25"/>
      <c r="Q8" s="26"/>
      <c r="R8" s="25"/>
      <c r="S8" s="26"/>
      <c r="T8" s="27"/>
    </row>
    <row r="9" spans="2:20" ht="30" customHeight="1" thickTop="1">
      <c r="B9" s="28" t="s">
        <v>25</v>
      </c>
      <c r="C9" s="61" t="s">
        <v>34</v>
      </c>
      <c r="D9" s="63" t="s">
        <v>95</v>
      </c>
      <c r="E9" s="29">
        <v>12</v>
      </c>
      <c r="F9" s="30" t="s">
        <v>22</v>
      </c>
      <c r="G9" s="31">
        <v>21</v>
      </c>
      <c r="H9" s="29">
        <v>15</v>
      </c>
      <c r="I9" s="30" t="s">
        <v>22</v>
      </c>
      <c r="J9" s="31">
        <v>21</v>
      </c>
      <c r="K9" s="29"/>
      <c r="L9" s="30" t="s">
        <v>22</v>
      </c>
      <c r="M9" s="31"/>
      <c r="N9" s="32">
        <f>E9+H9+K9</f>
        <v>27</v>
      </c>
      <c r="O9" s="33">
        <f>G9+J9+M9</f>
        <v>42</v>
      </c>
      <c r="P9" s="34">
        <f>IF(E9&gt;G9,1,0)+IF(H9&gt;J9,1,0)+IF(K9&gt;M9,1,0)</f>
        <v>0</v>
      </c>
      <c r="Q9" s="29">
        <f>IF(E9&lt;G9,1,0)+IF(H9&lt;J9,1,0)+IF(K9&lt;M9,1,0)</f>
        <v>2</v>
      </c>
      <c r="R9" s="53">
        <f aca="true" t="shared" si="0" ref="R9:S13">IF(P9=2,1,0)</f>
        <v>0</v>
      </c>
      <c r="S9" s="31">
        <f t="shared" si="0"/>
        <v>1</v>
      </c>
      <c r="T9" s="64" t="s">
        <v>45</v>
      </c>
    </row>
    <row r="10" spans="2:20" ht="30" customHeight="1">
      <c r="B10" s="28" t="s">
        <v>26</v>
      </c>
      <c r="C10" s="61" t="s">
        <v>35</v>
      </c>
      <c r="D10" s="61" t="s">
        <v>109</v>
      </c>
      <c r="E10" s="29">
        <v>21</v>
      </c>
      <c r="F10" s="29" t="s">
        <v>22</v>
      </c>
      <c r="G10" s="31">
        <v>1</v>
      </c>
      <c r="H10" s="29">
        <v>21</v>
      </c>
      <c r="I10" s="29" t="s">
        <v>22</v>
      </c>
      <c r="J10" s="31">
        <v>1</v>
      </c>
      <c r="K10" s="29"/>
      <c r="L10" s="29" t="s">
        <v>22</v>
      </c>
      <c r="M10" s="31"/>
      <c r="N10" s="32">
        <f>E10+H10+K10</f>
        <v>42</v>
      </c>
      <c r="O10" s="33">
        <f>G10+J10+M10</f>
        <v>2</v>
      </c>
      <c r="P10" s="34">
        <f>IF(E10&gt;G10,1,0)+IF(H10&gt;J10,1,0)+IF(K10&gt;M10,1,0)</f>
        <v>2</v>
      </c>
      <c r="Q10" s="29">
        <f>IF(E10&lt;G10,1,0)+IF(H10&lt;J10,1,0)+IF(K10&lt;M10,1,0)</f>
        <v>0</v>
      </c>
      <c r="R10" s="54">
        <f t="shared" si="0"/>
        <v>1</v>
      </c>
      <c r="S10" s="31">
        <f t="shared" si="0"/>
        <v>0</v>
      </c>
      <c r="T10" s="64" t="s">
        <v>106</v>
      </c>
    </row>
    <row r="11" spans="2:20" ht="30" customHeight="1">
      <c r="B11" s="28" t="s">
        <v>23</v>
      </c>
      <c r="C11" s="61" t="s">
        <v>36</v>
      </c>
      <c r="D11" s="61" t="s">
        <v>105</v>
      </c>
      <c r="E11" s="29">
        <v>21</v>
      </c>
      <c r="F11" s="29" t="s">
        <v>22</v>
      </c>
      <c r="G11" s="31">
        <v>16</v>
      </c>
      <c r="H11" s="29">
        <v>21</v>
      </c>
      <c r="I11" s="29" t="s">
        <v>22</v>
      </c>
      <c r="J11" s="31">
        <v>17</v>
      </c>
      <c r="K11" s="29"/>
      <c r="L11" s="29" t="s">
        <v>22</v>
      </c>
      <c r="M11" s="31"/>
      <c r="N11" s="32">
        <f>E11+H11+K11</f>
        <v>42</v>
      </c>
      <c r="O11" s="33">
        <f>G11+J11+M11</f>
        <v>33</v>
      </c>
      <c r="P11" s="34">
        <f>IF(E11&gt;G11,1,0)+IF(H11&gt;J11,1,0)+IF(K11&gt;M11,1,0)</f>
        <v>2</v>
      </c>
      <c r="Q11" s="29">
        <f>IF(E11&lt;G11,1,0)+IF(H11&lt;J11,1,0)+IF(K11&lt;M11,1,0)</f>
        <v>0</v>
      </c>
      <c r="R11" s="54">
        <f t="shared" si="0"/>
        <v>1</v>
      </c>
      <c r="S11" s="31">
        <f t="shared" si="0"/>
        <v>0</v>
      </c>
      <c r="T11" s="64" t="s">
        <v>45</v>
      </c>
    </row>
    <row r="12" spans="2:20" ht="30" customHeight="1">
      <c r="B12" s="28" t="s">
        <v>24</v>
      </c>
      <c r="C12" s="61" t="s">
        <v>111</v>
      </c>
      <c r="D12" s="61" t="s">
        <v>112</v>
      </c>
      <c r="E12" s="29">
        <v>21</v>
      </c>
      <c r="F12" s="29" t="s">
        <v>22</v>
      </c>
      <c r="G12" s="31">
        <v>0</v>
      </c>
      <c r="H12" s="29">
        <v>21</v>
      </c>
      <c r="I12" s="29" t="s">
        <v>22</v>
      </c>
      <c r="J12" s="31">
        <v>6</v>
      </c>
      <c r="K12" s="29"/>
      <c r="L12" s="29" t="s">
        <v>22</v>
      </c>
      <c r="M12" s="31"/>
      <c r="N12" s="32">
        <f>E12+H12+K12</f>
        <v>42</v>
      </c>
      <c r="O12" s="33">
        <f>G12+J12+M12</f>
        <v>6</v>
      </c>
      <c r="P12" s="34">
        <f>IF(E12&gt;G12,1,0)+IF(H12&gt;J12,1,0)+IF(K12&gt;M12,1,0)</f>
        <v>2</v>
      </c>
      <c r="Q12" s="29">
        <f>IF(E12&lt;G12,1,0)+IF(H12&lt;J12,1,0)+IF(K12&lt;M12,1,0)</f>
        <v>0</v>
      </c>
      <c r="R12" s="54">
        <f t="shared" si="0"/>
        <v>1</v>
      </c>
      <c r="S12" s="31">
        <f t="shared" si="0"/>
        <v>0</v>
      </c>
      <c r="T12" s="64" t="s">
        <v>45</v>
      </c>
    </row>
    <row r="13" spans="2:20" ht="30" customHeight="1" thickBot="1">
      <c r="B13" s="35" t="s">
        <v>14</v>
      </c>
      <c r="C13" s="62" t="s">
        <v>74</v>
      </c>
      <c r="D13" s="62" t="s">
        <v>113</v>
      </c>
      <c r="E13" s="36">
        <v>21</v>
      </c>
      <c r="F13" s="37" t="s">
        <v>22</v>
      </c>
      <c r="G13" s="38">
        <v>12</v>
      </c>
      <c r="H13" s="36">
        <v>21</v>
      </c>
      <c r="I13" s="37" t="s">
        <v>22</v>
      </c>
      <c r="J13" s="38">
        <v>15</v>
      </c>
      <c r="K13" s="36"/>
      <c r="L13" s="37" t="s">
        <v>22</v>
      </c>
      <c r="M13" s="38"/>
      <c r="N13" s="32">
        <f>E13+H13+K13</f>
        <v>42</v>
      </c>
      <c r="O13" s="33">
        <f>G13+J13+M13</f>
        <v>27</v>
      </c>
      <c r="P13" s="34">
        <f>IF(E13&gt;G13,1,0)+IF(H13&gt;J13,1,0)+IF(K13&gt;M13,1,0)</f>
        <v>2</v>
      </c>
      <c r="Q13" s="29">
        <f>IF(E13&lt;G13,1,0)+IF(H13&lt;J13,1,0)+IF(K13&lt;M13,1,0)</f>
        <v>0</v>
      </c>
      <c r="R13" s="55">
        <f t="shared" si="0"/>
        <v>1</v>
      </c>
      <c r="S13" s="31">
        <f t="shared" si="0"/>
        <v>0</v>
      </c>
      <c r="T13" s="65" t="s">
        <v>45</v>
      </c>
    </row>
    <row r="14" spans="2:20" ht="34.5" customHeight="1" thickBot="1">
      <c r="B14" s="39" t="s">
        <v>10</v>
      </c>
      <c r="C14" s="77" t="str">
        <f>IF(R14&gt;S14,D4,IF(S14&gt;R14,D5,"remíza"))</f>
        <v>PODKRUŠNOHORSKÉ GYMNÁZIUM MOST</v>
      </c>
      <c r="D14" s="77"/>
      <c r="E14" s="77"/>
      <c r="F14" s="77"/>
      <c r="G14" s="77"/>
      <c r="H14" s="77"/>
      <c r="I14" s="77"/>
      <c r="J14" s="77"/>
      <c r="K14" s="77"/>
      <c r="L14" s="77"/>
      <c r="M14" s="78"/>
      <c r="N14" s="40">
        <f aca="true" t="shared" si="1" ref="N14:S14">SUM(N9:N13)</f>
        <v>195</v>
      </c>
      <c r="O14" s="41">
        <f t="shared" si="1"/>
        <v>110</v>
      </c>
      <c r="P14" s="40">
        <f t="shared" si="1"/>
        <v>8</v>
      </c>
      <c r="Q14" s="42">
        <f t="shared" si="1"/>
        <v>2</v>
      </c>
      <c r="R14" s="40">
        <f t="shared" si="1"/>
        <v>4</v>
      </c>
      <c r="S14" s="41">
        <f t="shared" si="1"/>
        <v>1</v>
      </c>
      <c r="T14" s="60" t="s">
        <v>31</v>
      </c>
    </row>
    <row r="15" spans="2:20" ht="15">
      <c r="B15" s="51" t="s">
        <v>21</v>
      </c>
      <c r="C15" s="43"/>
      <c r="D15" s="43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5" t="s">
        <v>11</v>
      </c>
    </row>
    <row r="16" spans="2:20" ht="12.75">
      <c r="B16" s="46" t="s">
        <v>12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</row>
    <row r="17" spans="2:20" ht="12.75"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</row>
    <row r="18" spans="2:20" ht="19.5" customHeight="1">
      <c r="B18" s="47" t="s">
        <v>13</v>
      </c>
      <c r="C18" s="57" t="s">
        <v>27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9.5" customHeight="1">
      <c r="B19" s="48"/>
      <c r="C19" s="57" t="s">
        <v>27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2:20" ht="12.75"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1" ht="12.75">
      <c r="B21" s="49" t="s">
        <v>15</v>
      </c>
      <c r="C21" s="43"/>
      <c r="D21" s="50"/>
      <c r="E21" s="49" t="s">
        <v>16</v>
      </c>
      <c r="F21" s="49"/>
      <c r="G21" s="49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2">
    <mergeCell ref="B2:T2"/>
    <mergeCell ref="D3:T3"/>
    <mergeCell ref="D4:P4"/>
    <mergeCell ref="Q4:R4"/>
    <mergeCell ref="D5:P5"/>
    <mergeCell ref="Q5:R5"/>
    <mergeCell ref="D6:P6"/>
    <mergeCell ref="E7:M7"/>
    <mergeCell ref="N7:O7"/>
    <mergeCell ref="P7:Q7"/>
    <mergeCell ref="R7:S7"/>
    <mergeCell ref="C14:M14"/>
  </mergeCells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U26"/>
  <sheetViews>
    <sheetView zoomScalePageLayoutView="0" workbookViewId="0" topLeftCell="A1">
      <selection activeCell="Q20" sqref="Q20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2:20" ht="19.5" customHeight="1" thickBot="1">
      <c r="B3" s="5" t="s">
        <v>1</v>
      </c>
      <c r="C3" s="6"/>
      <c r="D3" s="79" t="s">
        <v>28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1"/>
    </row>
    <row r="4" spans="2:20" ht="19.5" customHeight="1" thickTop="1">
      <c r="B4" s="7" t="s">
        <v>3</v>
      </c>
      <c r="C4" s="8"/>
      <c r="D4" s="82" t="s">
        <v>47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4"/>
      <c r="Q4" s="95" t="s">
        <v>17</v>
      </c>
      <c r="R4" s="92"/>
      <c r="S4" s="10"/>
      <c r="T4" s="58">
        <v>43194</v>
      </c>
    </row>
    <row r="5" spans="2:20" ht="19.5" customHeight="1">
      <c r="B5" s="7" t="s">
        <v>4</v>
      </c>
      <c r="C5" s="11"/>
      <c r="D5" s="88" t="s">
        <v>81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90"/>
      <c r="Q5" s="93" t="s">
        <v>2</v>
      </c>
      <c r="R5" s="94"/>
      <c r="S5" s="9"/>
      <c r="T5" s="67" t="s">
        <v>29</v>
      </c>
    </row>
    <row r="6" spans="2:20" ht="19.5" customHeight="1" thickBot="1">
      <c r="B6" s="12" t="s">
        <v>5</v>
      </c>
      <c r="C6" s="13"/>
      <c r="D6" s="85" t="s">
        <v>30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7"/>
      <c r="Q6" s="14"/>
      <c r="R6" s="15"/>
      <c r="S6" s="52"/>
      <c r="T6" s="16"/>
    </row>
    <row r="7" spans="2:20" ht="24.75" customHeight="1">
      <c r="B7" s="17"/>
      <c r="C7" s="18" t="s">
        <v>6</v>
      </c>
      <c r="D7" s="18" t="s">
        <v>7</v>
      </c>
      <c r="E7" s="72" t="s">
        <v>8</v>
      </c>
      <c r="F7" s="73"/>
      <c r="G7" s="73"/>
      <c r="H7" s="73"/>
      <c r="I7" s="73"/>
      <c r="J7" s="73"/>
      <c r="K7" s="73"/>
      <c r="L7" s="73"/>
      <c r="M7" s="74"/>
      <c r="N7" s="75" t="s">
        <v>18</v>
      </c>
      <c r="O7" s="76"/>
      <c r="P7" s="75" t="s">
        <v>19</v>
      </c>
      <c r="Q7" s="76"/>
      <c r="R7" s="75" t="s">
        <v>20</v>
      </c>
      <c r="S7" s="76"/>
      <c r="T7" s="56" t="s">
        <v>9</v>
      </c>
    </row>
    <row r="8" spans="2:20" ht="9.75" customHeight="1" thickBot="1">
      <c r="B8" s="19"/>
      <c r="C8" s="20"/>
      <c r="D8" s="21"/>
      <c r="E8" s="22">
        <v>1</v>
      </c>
      <c r="F8" s="22"/>
      <c r="G8" s="22"/>
      <c r="H8" s="22">
        <v>2</v>
      </c>
      <c r="I8" s="22"/>
      <c r="J8" s="22"/>
      <c r="K8" s="22">
        <v>3</v>
      </c>
      <c r="L8" s="23"/>
      <c r="M8" s="24"/>
      <c r="N8" s="25"/>
      <c r="O8" s="26"/>
      <c r="P8" s="25"/>
      <c r="Q8" s="26"/>
      <c r="R8" s="25"/>
      <c r="S8" s="26"/>
      <c r="T8" s="27"/>
    </row>
    <row r="9" spans="2:20" ht="30" customHeight="1" thickTop="1">
      <c r="B9" s="28" t="s">
        <v>25</v>
      </c>
      <c r="C9" s="61" t="s">
        <v>53</v>
      </c>
      <c r="D9" s="63" t="s">
        <v>114</v>
      </c>
      <c r="E9" s="29">
        <v>9</v>
      </c>
      <c r="F9" s="30" t="s">
        <v>22</v>
      </c>
      <c r="G9" s="31">
        <v>21</v>
      </c>
      <c r="H9" s="29">
        <v>7</v>
      </c>
      <c r="I9" s="30" t="s">
        <v>22</v>
      </c>
      <c r="J9" s="31">
        <v>21</v>
      </c>
      <c r="K9" s="29"/>
      <c r="L9" s="30" t="s">
        <v>22</v>
      </c>
      <c r="M9" s="31"/>
      <c r="N9" s="32">
        <f>E9+H9+K9</f>
        <v>16</v>
      </c>
      <c r="O9" s="33">
        <f>G9+J9+M9</f>
        <v>42</v>
      </c>
      <c r="P9" s="34">
        <f>IF(E9&gt;G9,1,0)+IF(H9&gt;J9,1,0)+IF(K9&gt;M9,1,0)</f>
        <v>0</v>
      </c>
      <c r="Q9" s="29">
        <f>IF(E9&lt;G9,1,0)+IF(H9&lt;J9,1,0)+IF(K9&lt;M9,1,0)</f>
        <v>2</v>
      </c>
      <c r="R9" s="53">
        <f aca="true" t="shared" si="0" ref="R9:S13">IF(P9=2,1,0)</f>
        <v>0</v>
      </c>
      <c r="S9" s="31">
        <f t="shared" si="0"/>
        <v>1</v>
      </c>
      <c r="T9" s="64" t="s">
        <v>68</v>
      </c>
    </row>
    <row r="10" spans="2:20" ht="30" customHeight="1">
      <c r="B10" s="28" t="s">
        <v>26</v>
      </c>
      <c r="C10" s="61" t="s">
        <v>54</v>
      </c>
      <c r="D10" s="61" t="s">
        <v>115</v>
      </c>
      <c r="E10" s="29">
        <v>18</v>
      </c>
      <c r="F10" s="29" t="s">
        <v>22</v>
      </c>
      <c r="G10" s="31">
        <v>21</v>
      </c>
      <c r="H10" s="29">
        <v>21</v>
      </c>
      <c r="I10" s="29" t="s">
        <v>22</v>
      </c>
      <c r="J10" s="31">
        <v>17</v>
      </c>
      <c r="K10" s="29">
        <v>21</v>
      </c>
      <c r="L10" s="29" t="s">
        <v>22</v>
      </c>
      <c r="M10" s="31">
        <v>19</v>
      </c>
      <c r="N10" s="32">
        <f>E10+H10+K10</f>
        <v>60</v>
      </c>
      <c r="O10" s="33">
        <f>G10+J10+M10</f>
        <v>57</v>
      </c>
      <c r="P10" s="34">
        <f>IF(E10&gt;G10,1,0)+IF(H10&gt;J10,1,0)+IF(K10&gt;M10,1,0)</f>
        <v>2</v>
      </c>
      <c r="Q10" s="29">
        <f>IF(E10&lt;G10,1,0)+IF(H10&lt;J10,1,0)+IF(K10&lt;M10,1,0)</f>
        <v>1</v>
      </c>
      <c r="R10" s="54">
        <f t="shared" si="0"/>
        <v>1</v>
      </c>
      <c r="S10" s="31">
        <f t="shared" si="0"/>
        <v>0</v>
      </c>
      <c r="T10" s="68" t="s">
        <v>92</v>
      </c>
    </row>
    <row r="11" spans="2:20" ht="30" customHeight="1">
      <c r="B11" s="28" t="s">
        <v>23</v>
      </c>
      <c r="C11" s="61" t="s">
        <v>55</v>
      </c>
      <c r="D11" s="61" t="s">
        <v>116</v>
      </c>
      <c r="E11" s="29">
        <v>14</v>
      </c>
      <c r="F11" s="29" t="s">
        <v>22</v>
      </c>
      <c r="G11" s="31">
        <v>21</v>
      </c>
      <c r="H11" s="29">
        <v>9</v>
      </c>
      <c r="I11" s="29" t="s">
        <v>22</v>
      </c>
      <c r="J11" s="31">
        <v>21</v>
      </c>
      <c r="K11" s="29"/>
      <c r="L11" s="29" t="s">
        <v>22</v>
      </c>
      <c r="M11" s="31"/>
      <c r="N11" s="32">
        <f>E11+H11+K11</f>
        <v>23</v>
      </c>
      <c r="O11" s="33">
        <f>G11+J11+M11</f>
        <v>42</v>
      </c>
      <c r="P11" s="34">
        <f>IF(E11&gt;G11,1,0)+IF(H11&gt;J11,1,0)+IF(K11&gt;M11,1,0)</f>
        <v>0</v>
      </c>
      <c r="Q11" s="29">
        <f>IF(E11&lt;G11,1,0)+IF(H11&lt;J11,1,0)+IF(K11&lt;M11,1,0)</f>
        <v>2</v>
      </c>
      <c r="R11" s="54">
        <f t="shared" si="0"/>
        <v>0</v>
      </c>
      <c r="S11" s="31">
        <f t="shared" si="0"/>
        <v>1</v>
      </c>
      <c r="T11" s="64" t="s">
        <v>68</v>
      </c>
    </row>
    <row r="12" spans="2:20" ht="30" customHeight="1">
      <c r="B12" s="28" t="s">
        <v>24</v>
      </c>
      <c r="C12" s="61" t="s">
        <v>65</v>
      </c>
      <c r="D12" s="61" t="s">
        <v>90</v>
      </c>
      <c r="E12" s="29">
        <v>0</v>
      </c>
      <c r="F12" s="29" t="s">
        <v>22</v>
      </c>
      <c r="G12" s="31">
        <v>21</v>
      </c>
      <c r="H12" s="29">
        <v>0</v>
      </c>
      <c r="I12" s="29" t="s">
        <v>22</v>
      </c>
      <c r="J12" s="31">
        <v>21</v>
      </c>
      <c r="K12" s="29"/>
      <c r="L12" s="29" t="s">
        <v>22</v>
      </c>
      <c r="M12" s="31"/>
      <c r="N12" s="32">
        <f>E12+H12+K12</f>
        <v>0</v>
      </c>
      <c r="O12" s="33">
        <f>G12+J12+M12</f>
        <v>42</v>
      </c>
      <c r="P12" s="34">
        <f>IF(E12&gt;G12,1,0)+IF(H12&gt;J12,1,0)+IF(K12&gt;M12,1,0)</f>
        <v>0</v>
      </c>
      <c r="Q12" s="29">
        <f>IF(E12&lt;G12,1,0)+IF(H12&lt;J12,1,0)+IF(K12&lt;M12,1,0)</f>
        <v>2</v>
      </c>
      <c r="R12" s="54">
        <f t="shared" si="0"/>
        <v>0</v>
      </c>
      <c r="S12" s="31">
        <f t="shared" si="0"/>
        <v>1</v>
      </c>
      <c r="T12" s="68" t="s">
        <v>92</v>
      </c>
    </row>
    <row r="13" spans="2:20" ht="30" customHeight="1" thickBot="1">
      <c r="B13" s="35" t="s">
        <v>14</v>
      </c>
      <c r="C13" s="62" t="s">
        <v>57</v>
      </c>
      <c r="D13" s="62" t="s">
        <v>117</v>
      </c>
      <c r="E13" s="36">
        <v>13</v>
      </c>
      <c r="F13" s="37" t="s">
        <v>22</v>
      </c>
      <c r="G13" s="38">
        <v>21</v>
      </c>
      <c r="H13" s="36">
        <v>13</v>
      </c>
      <c r="I13" s="37" t="s">
        <v>22</v>
      </c>
      <c r="J13" s="38">
        <v>21</v>
      </c>
      <c r="K13" s="36"/>
      <c r="L13" s="37" t="s">
        <v>22</v>
      </c>
      <c r="M13" s="38"/>
      <c r="N13" s="32">
        <f>E13+H13+K13</f>
        <v>26</v>
      </c>
      <c r="O13" s="33">
        <f>G13+J13+M13</f>
        <v>42</v>
      </c>
      <c r="P13" s="34">
        <f>IF(E13&gt;G13,1,0)+IF(H13&gt;J13,1,0)+IF(K13&gt;M13,1,0)</f>
        <v>0</v>
      </c>
      <c r="Q13" s="29">
        <f>IF(E13&lt;G13,1,0)+IF(H13&lt;J13,1,0)+IF(K13&lt;M13,1,0)</f>
        <v>2</v>
      </c>
      <c r="R13" s="55">
        <f t="shared" si="0"/>
        <v>0</v>
      </c>
      <c r="S13" s="31">
        <f t="shared" si="0"/>
        <v>1</v>
      </c>
      <c r="T13" s="69" t="s">
        <v>92</v>
      </c>
    </row>
    <row r="14" spans="2:20" ht="34.5" customHeight="1" thickBot="1">
      <c r="B14" s="39" t="s">
        <v>10</v>
      </c>
      <c r="C14" s="77" t="str">
        <f>IF(R14&gt;S14,D4,IF(S14&gt;R14,D5,"remíza"))</f>
        <v>OBCHODNÍ AKADEMIE HEROLDOVY SADY</v>
      </c>
      <c r="D14" s="77"/>
      <c r="E14" s="77"/>
      <c r="F14" s="77"/>
      <c r="G14" s="77"/>
      <c r="H14" s="77"/>
      <c r="I14" s="77"/>
      <c r="J14" s="77"/>
      <c r="K14" s="77"/>
      <c r="L14" s="77"/>
      <c r="M14" s="78"/>
      <c r="N14" s="40">
        <f aca="true" t="shared" si="1" ref="N14:S14">SUM(N9:N13)</f>
        <v>125</v>
      </c>
      <c r="O14" s="41">
        <f t="shared" si="1"/>
        <v>225</v>
      </c>
      <c r="P14" s="40">
        <f t="shared" si="1"/>
        <v>2</v>
      </c>
      <c r="Q14" s="42">
        <f t="shared" si="1"/>
        <v>9</v>
      </c>
      <c r="R14" s="40">
        <f t="shared" si="1"/>
        <v>1</v>
      </c>
      <c r="S14" s="41">
        <f t="shared" si="1"/>
        <v>4</v>
      </c>
      <c r="T14" s="60" t="s">
        <v>31</v>
      </c>
    </row>
    <row r="15" spans="2:20" ht="15">
      <c r="B15" s="51" t="s">
        <v>21</v>
      </c>
      <c r="C15" s="43"/>
      <c r="D15" s="43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5" t="s">
        <v>11</v>
      </c>
    </row>
    <row r="16" spans="2:20" ht="12.75">
      <c r="B16" s="46" t="s">
        <v>12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</row>
    <row r="17" spans="2:20" ht="12.75"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</row>
    <row r="18" spans="2:20" ht="19.5" customHeight="1">
      <c r="B18" s="47" t="s">
        <v>13</v>
      </c>
      <c r="C18" s="57" t="s">
        <v>27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9.5" customHeight="1">
      <c r="B19" s="48"/>
      <c r="C19" s="57" t="s">
        <v>27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2:20" ht="12.75"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1" ht="12.75">
      <c r="B21" s="49" t="s">
        <v>15</v>
      </c>
      <c r="C21" s="43"/>
      <c r="D21" s="50"/>
      <c r="E21" s="49" t="s">
        <v>16</v>
      </c>
      <c r="F21" s="49"/>
      <c r="G21" s="49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2">
    <mergeCell ref="B2:T2"/>
    <mergeCell ref="D3:T3"/>
    <mergeCell ref="D4:P4"/>
    <mergeCell ref="Q4:R4"/>
    <mergeCell ref="D5:P5"/>
    <mergeCell ref="Q5:R5"/>
    <mergeCell ref="D6:P6"/>
    <mergeCell ref="E7:M7"/>
    <mergeCell ref="N7:O7"/>
    <mergeCell ref="P7:Q7"/>
    <mergeCell ref="R7:S7"/>
    <mergeCell ref="C14:M14"/>
  </mergeCells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U26"/>
  <sheetViews>
    <sheetView zoomScalePageLayoutView="0" workbookViewId="0" topLeftCell="A1">
      <selection activeCell="Q18" sqref="Q18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2:20" ht="19.5" customHeight="1" thickBot="1">
      <c r="B3" s="5" t="s">
        <v>1</v>
      </c>
      <c r="C3" s="6"/>
      <c r="D3" s="79" t="s">
        <v>28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1"/>
    </row>
    <row r="4" spans="2:20" ht="19.5" customHeight="1" thickTop="1">
      <c r="B4" s="7" t="s">
        <v>3</v>
      </c>
      <c r="C4" s="8"/>
      <c r="D4" s="82" t="s">
        <v>46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4"/>
      <c r="Q4" s="95" t="s">
        <v>17</v>
      </c>
      <c r="R4" s="92"/>
      <c r="S4" s="10"/>
      <c r="T4" s="58">
        <v>43194</v>
      </c>
    </row>
    <row r="5" spans="2:20" ht="19.5" customHeight="1">
      <c r="B5" s="7" t="s">
        <v>4</v>
      </c>
      <c r="C5" s="11"/>
      <c r="D5" s="88" t="s">
        <v>80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90"/>
      <c r="Q5" s="93" t="s">
        <v>2</v>
      </c>
      <c r="R5" s="94"/>
      <c r="S5" s="9"/>
      <c r="T5" s="67" t="s">
        <v>29</v>
      </c>
    </row>
    <row r="6" spans="2:20" ht="19.5" customHeight="1" thickBot="1">
      <c r="B6" s="12" t="s">
        <v>5</v>
      </c>
      <c r="C6" s="13"/>
      <c r="D6" s="85" t="s">
        <v>30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7"/>
      <c r="Q6" s="14"/>
      <c r="R6" s="15"/>
      <c r="S6" s="52"/>
      <c r="T6" s="16"/>
    </row>
    <row r="7" spans="2:20" ht="24.75" customHeight="1">
      <c r="B7" s="17"/>
      <c r="C7" s="18" t="s">
        <v>6</v>
      </c>
      <c r="D7" s="18" t="s">
        <v>7</v>
      </c>
      <c r="E7" s="72" t="s">
        <v>8</v>
      </c>
      <c r="F7" s="73"/>
      <c r="G7" s="73"/>
      <c r="H7" s="73"/>
      <c r="I7" s="73"/>
      <c r="J7" s="73"/>
      <c r="K7" s="73"/>
      <c r="L7" s="73"/>
      <c r="M7" s="74"/>
      <c r="N7" s="75" t="s">
        <v>18</v>
      </c>
      <c r="O7" s="76"/>
      <c r="P7" s="75" t="s">
        <v>19</v>
      </c>
      <c r="Q7" s="76"/>
      <c r="R7" s="75" t="s">
        <v>20</v>
      </c>
      <c r="S7" s="76"/>
      <c r="T7" s="56" t="s">
        <v>9</v>
      </c>
    </row>
    <row r="8" spans="2:20" ht="9.75" customHeight="1" thickBot="1">
      <c r="B8" s="19"/>
      <c r="C8" s="20"/>
      <c r="D8" s="21"/>
      <c r="E8" s="22">
        <v>1</v>
      </c>
      <c r="F8" s="22"/>
      <c r="G8" s="22"/>
      <c r="H8" s="22">
        <v>2</v>
      </c>
      <c r="I8" s="22"/>
      <c r="J8" s="22"/>
      <c r="K8" s="22">
        <v>3</v>
      </c>
      <c r="L8" s="23"/>
      <c r="M8" s="24"/>
      <c r="N8" s="25"/>
      <c r="O8" s="26"/>
      <c r="P8" s="25"/>
      <c r="Q8" s="26"/>
      <c r="R8" s="25"/>
      <c r="S8" s="26"/>
      <c r="T8" s="27"/>
    </row>
    <row r="9" spans="2:20" ht="30" customHeight="1" thickTop="1">
      <c r="B9" s="28" t="s">
        <v>25</v>
      </c>
      <c r="C9" s="61" t="s">
        <v>118</v>
      </c>
      <c r="D9" s="63" t="s">
        <v>82</v>
      </c>
      <c r="E9" s="29">
        <v>9</v>
      </c>
      <c r="F9" s="30" t="s">
        <v>22</v>
      </c>
      <c r="G9" s="31">
        <v>21</v>
      </c>
      <c r="H9" s="29">
        <v>6</v>
      </c>
      <c r="I9" s="30" t="s">
        <v>22</v>
      </c>
      <c r="J9" s="31">
        <v>21</v>
      </c>
      <c r="K9" s="29"/>
      <c r="L9" s="30" t="s">
        <v>22</v>
      </c>
      <c r="M9" s="31"/>
      <c r="N9" s="32">
        <f>E9+H9+K9</f>
        <v>15</v>
      </c>
      <c r="O9" s="33">
        <f>G9+J9+M9</f>
        <v>42</v>
      </c>
      <c r="P9" s="34">
        <f>IF(E9&gt;G9,1,0)+IF(H9&gt;J9,1,0)+IF(K9&gt;M9,1,0)</f>
        <v>0</v>
      </c>
      <c r="Q9" s="29">
        <f>IF(E9&lt;G9,1,0)+IF(H9&lt;J9,1,0)+IF(K9&lt;M9,1,0)</f>
        <v>2</v>
      </c>
      <c r="R9" s="53">
        <f aca="true" t="shared" si="0" ref="R9:S13">IF(P9=2,1,0)</f>
        <v>0</v>
      </c>
      <c r="S9" s="31">
        <f t="shared" si="0"/>
        <v>1</v>
      </c>
      <c r="T9" s="64" t="s">
        <v>59</v>
      </c>
    </row>
    <row r="10" spans="2:20" ht="30" customHeight="1">
      <c r="B10" s="28" t="s">
        <v>26</v>
      </c>
      <c r="C10" s="61" t="s">
        <v>49</v>
      </c>
      <c r="D10" s="61" t="s">
        <v>120</v>
      </c>
      <c r="E10" s="29">
        <v>21</v>
      </c>
      <c r="F10" s="29" t="s">
        <v>22</v>
      </c>
      <c r="G10" s="31">
        <v>19</v>
      </c>
      <c r="H10" s="29">
        <v>8</v>
      </c>
      <c r="I10" s="29" t="s">
        <v>22</v>
      </c>
      <c r="J10" s="31">
        <v>21</v>
      </c>
      <c r="K10" s="29">
        <v>3</v>
      </c>
      <c r="L10" s="29" t="s">
        <v>22</v>
      </c>
      <c r="M10" s="31">
        <v>21</v>
      </c>
      <c r="N10" s="32">
        <f>E10+H10+K10</f>
        <v>32</v>
      </c>
      <c r="O10" s="33">
        <f>G10+J10+M10</f>
        <v>61</v>
      </c>
      <c r="P10" s="34">
        <f>IF(E10&gt;G10,1,0)+IF(H10&gt;J10,1,0)+IF(K10&gt;M10,1,0)</f>
        <v>1</v>
      </c>
      <c r="Q10" s="29">
        <f>IF(E10&lt;G10,1,0)+IF(H10&lt;J10,1,0)+IF(K10&lt;M10,1,0)</f>
        <v>2</v>
      </c>
      <c r="R10" s="54">
        <f t="shared" si="0"/>
        <v>0</v>
      </c>
      <c r="S10" s="31">
        <f t="shared" si="0"/>
        <v>1</v>
      </c>
      <c r="T10" s="64" t="s">
        <v>93</v>
      </c>
    </row>
    <row r="11" spans="2:20" ht="30" customHeight="1">
      <c r="B11" s="28" t="s">
        <v>23</v>
      </c>
      <c r="C11" s="61" t="s">
        <v>119</v>
      </c>
      <c r="D11" s="61" t="s">
        <v>121</v>
      </c>
      <c r="E11" s="29">
        <v>10</v>
      </c>
      <c r="F11" s="29" t="s">
        <v>22</v>
      </c>
      <c r="G11" s="31">
        <v>21</v>
      </c>
      <c r="H11" s="29">
        <v>18</v>
      </c>
      <c r="I11" s="29" t="s">
        <v>22</v>
      </c>
      <c r="J11" s="31">
        <v>21</v>
      </c>
      <c r="K11" s="29"/>
      <c r="L11" s="29" t="s">
        <v>22</v>
      </c>
      <c r="M11" s="31"/>
      <c r="N11" s="32">
        <f>E11+H11+K11</f>
        <v>28</v>
      </c>
      <c r="O11" s="33">
        <f>G11+J11+M11</f>
        <v>42</v>
      </c>
      <c r="P11" s="34">
        <f>IF(E11&gt;G11,1,0)+IF(H11&gt;J11,1,0)+IF(K11&gt;M11,1,0)</f>
        <v>0</v>
      </c>
      <c r="Q11" s="29">
        <f>IF(E11&lt;G11,1,0)+IF(H11&lt;J11,1,0)+IF(K11&lt;M11,1,0)</f>
        <v>2</v>
      </c>
      <c r="R11" s="54">
        <f t="shared" si="0"/>
        <v>0</v>
      </c>
      <c r="S11" s="31">
        <f t="shared" si="0"/>
        <v>1</v>
      </c>
      <c r="T11" s="64" t="s">
        <v>59</v>
      </c>
    </row>
    <row r="12" spans="2:20" ht="30" customHeight="1">
      <c r="B12" s="28" t="s">
        <v>24</v>
      </c>
      <c r="C12" s="61" t="s">
        <v>51</v>
      </c>
      <c r="D12" s="61" t="s">
        <v>122</v>
      </c>
      <c r="E12" s="29">
        <v>21</v>
      </c>
      <c r="F12" s="29" t="s">
        <v>22</v>
      </c>
      <c r="G12" s="31">
        <v>0</v>
      </c>
      <c r="H12" s="29">
        <v>21</v>
      </c>
      <c r="I12" s="29" t="s">
        <v>22</v>
      </c>
      <c r="J12" s="31">
        <v>0</v>
      </c>
      <c r="K12" s="29"/>
      <c r="L12" s="29" t="s">
        <v>22</v>
      </c>
      <c r="M12" s="31"/>
      <c r="N12" s="32">
        <f>E12+H12+K12</f>
        <v>42</v>
      </c>
      <c r="O12" s="33">
        <f>G12+J12+M12</f>
        <v>0</v>
      </c>
      <c r="P12" s="34">
        <f>IF(E12&gt;G12,1,0)+IF(H12&gt;J12,1,0)+IF(K12&gt;M12,1,0)</f>
        <v>2</v>
      </c>
      <c r="Q12" s="29">
        <f>IF(E12&lt;G12,1,0)+IF(H12&lt;J12,1,0)+IF(K12&lt;M12,1,0)</f>
        <v>0</v>
      </c>
      <c r="R12" s="54">
        <f t="shared" si="0"/>
        <v>1</v>
      </c>
      <c r="S12" s="31">
        <f t="shared" si="0"/>
        <v>0</v>
      </c>
      <c r="T12" s="64" t="s">
        <v>93</v>
      </c>
    </row>
    <row r="13" spans="2:20" ht="30" customHeight="1" thickBot="1">
      <c r="B13" s="35" t="s">
        <v>14</v>
      </c>
      <c r="C13" s="62" t="s">
        <v>52</v>
      </c>
      <c r="D13" s="62" t="s">
        <v>123</v>
      </c>
      <c r="E13" s="36">
        <v>21</v>
      </c>
      <c r="F13" s="37" t="s">
        <v>22</v>
      </c>
      <c r="G13" s="38">
        <v>10</v>
      </c>
      <c r="H13" s="36">
        <v>18</v>
      </c>
      <c r="I13" s="37" t="s">
        <v>22</v>
      </c>
      <c r="J13" s="38">
        <v>21</v>
      </c>
      <c r="K13" s="36">
        <v>21</v>
      </c>
      <c r="L13" s="37" t="s">
        <v>22</v>
      </c>
      <c r="M13" s="38">
        <v>18</v>
      </c>
      <c r="N13" s="32">
        <f>E13+H13+K13</f>
        <v>60</v>
      </c>
      <c r="O13" s="33">
        <f>G13+J13+M13</f>
        <v>49</v>
      </c>
      <c r="P13" s="34">
        <f>IF(E13&gt;G13,1,0)+IF(H13&gt;J13,1,0)+IF(K13&gt;M13,1,0)</f>
        <v>2</v>
      </c>
      <c r="Q13" s="29">
        <f>IF(E13&lt;G13,1,0)+IF(H13&lt;J13,1,0)+IF(K13&lt;M13,1,0)</f>
        <v>1</v>
      </c>
      <c r="R13" s="55">
        <f t="shared" si="0"/>
        <v>1</v>
      </c>
      <c r="S13" s="31">
        <f t="shared" si="0"/>
        <v>0</v>
      </c>
      <c r="T13" s="65" t="s">
        <v>59</v>
      </c>
    </row>
    <row r="14" spans="2:20" ht="34.5" customHeight="1" thickBot="1">
      <c r="B14" s="39" t="s">
        <v>10</v>
      </c>
      <c r="C14" s="77" t="str">
        <f>IF(R14&gt;S14,D4,IF(S14&gt;R14,D5,"remíza"))</f>
        <v>GYMNÁZIUM OLGY HAVLOVÉ OSTRAVA-PORUBA</v>
      </c>
      <c r="D14" s="77"/>
      <c r="E14" s="77"/>
      <c r="F14" s="77"/>
      <c r="G14" s="77"/>
      <c r="H14" s="77"/>
      <c r="I14" s="77"/>
      <c r="J14" s="77"/>
      <c r="K14" s="77"/>
      <c r="L14" s="77"/>
      <c r="M14" s="78"/>
      <c r="N14" s="40">
        <f aca="true" t="shared" si="1" ref="N14:S14">SUM(N9:N13)</f>
        <v>177</v>
      </c>
      <c r="O14" s="41">
        <f t="shared" si="1"/>
        <v>194</v>
      </c>
      <c r="P14" s="40">
        <f t="shared" si="1"/>
        <v>5</v>
      </c>
      <c r="Q14" s="42">
        <f t="shared" si="1"/>
        <v>7</v>
      </c>
      <c r="R14" s="40">
        <f t="shared" si="1"/>
        <v>2</v>
      </c>
      <c r="S14" s="41">
        <f t="shared" si="1"/>
        <v>3</v>
      </c>
      <c r="T14" s="60" t="s">
        <v>31</v>
      </c>
    </row>
    <row r="15" spans="2:20" ht="15">
      <c r="B15" s="51" t="s">
        <v>21</v>
      </c>
      <c r="C15" s="43"/>
      <c r="D15" s="43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5" t="s">
        <v>11</v>
      </c>
    </row>
    <row r="16" spans="2:20" ht="12.75">
      <c r="B16" s="46" t="s">
        <v>12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</row>
    <row r="17" spans="2:20" ht="12.75"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</row>
    <row r="18" spans="2:20" ht="19.5" customHeight="1">
      <c r="B18" s="47" t="s">
        <v>13</v>
      </c>
      <c r="C18" s="57" t="s">
        <v>27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9.5" customHeight="1">
      <c r="B19" s="48"/>
      <c r="C19" s="57" t="s">
        <v>27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2:20" ht="12.75"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1" ht="12.75">
      <c r="B21" s="49" t="s">
        <v>15</v>
      </c>
      <c r="C21" s="43"/>
      <c r="D21" s="50"/>
      <c r="E21" s="49" t="s">
        <v>16</v>
      </c>
      <c r="F21" s="49"/>
      <c r="G21" s="49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2">
    <mergeCell ref="B2:T2"/>
    <mergeCell ref="D3:T3"/>
    <mergeCell ref="D4:P4"/>
    <mergeCell ref="Q4:R4"/>
    <mergeCell ref="D5:P5"/>
    <mergeCell ref="Q5:R5"/>
    <mergeCell ref="D6:P6"/>
    <mergeCell ref="E7:M7"/>
    <mergeCell ref="N7:O7"/>
    <mergeCell ref="P7:Q7"/>
    <mergeCell ref="R7:S7"/>
    <mergeCell ref="C14:M14"/>
  </mergeCells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U26"/>
  <sheetViews>
    <sheetView zoomScalePageLayoutView="0" workbookViewId="0" topLeftCell="A1">
      <selection activeCell="Y16" sqref="Y16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2:20" ht="19.5" customHeight="1" thickBot="1">
      <c r="B3" s="5" t="s">
        <v>1</v>
      </c>
      <c r="C3" s="6"/>
      <c r="D3" s="79" t="s">
        <v>28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1"/>
    </row>
    <row r="4" spans="2:20" ht="19.5" customHeight="1" thickTop="1">
      <c r="B4" s="7" t="s">
        <v>3</v>
      </c>
      <c r="C4" s="8"/>
      <c r="D4" s="82" t="s">
        <v>33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4"/>
      <c r="Q4" s="95" t="s">
        <v>17</v>
      </c>
      <c r="R4" s="92"/>
      <c r="S4" s="10"/>
      <c r="T4" s="58">
        <v>43194</v>
      </c>
    </row>
    <row r="5" spans="2:20" ht="19.5" customHeight="1">
      <c r="B5" s="7" t="s">
        <v>4</v>
      </c>
      <c r="C5" s="11"/>
      <c r="D5" s="88" t="s">
        <v>80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90"/>
      <c r="Q5" s="93" t="s">
        <v>2</v>
      </c>
      <c r="R5" s="94"/>
      <c r="S5" s="9"/>
      <c r="T5" s="67" t="s">
        <v>29</v>
      </c>
    </row>
    <row r="6" spans="2:20" ht="19.5" customHeight="1" thickBot="1">
      <c r="B6" s="12" t="s">
        <v>5</v>
      </c>
      <c r="C6" s="13"/>
      <c r="D6" s="85" t="s">
        <v>30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7"/>
      <c r="Q6" s="14"/>
      <c r="R6" s="15"/>
      <c r="S6" s="52"/>
      <c r="T6" s="16"/>
    </row>
    <row r="7" spans="2:20" ht="24.75" customHeight="1">
      <c r="B7" s="17"/>
      <c r="C7" s="18" t="s">
        <v>6</v>
      </c>
      <c r="D7" s="18" t="s">
        <v>7</v>
      </c>
      <c r="E7" s="72" t="s">
        <v>8</v>
      </c>
      <c r="F7" s="73"/>
      <c r="G7" s="73"/>
      <c r="H7" s="73"/>
      <c r="I7" s="73"/>
      <c r="J7" s="73"/>
      <c r="K7" s="73"/>
      <c r="L7" s="73"/>
      <c r="M7" s="74"/>
      <c r="N7" s="75" t="s">
        <v>18</v>
      </c>
      <c r="O7" s="76"/>
      <c r="P7" s="75" t="s">
        <v>19</v>
      </c>
      <c r="Q7" s="76"/>
      <c r="R7" s="75" t="s">
        <v>20</v>
      </c>
      <c r="S7" s="76"/>
      <c r="T7" s="56" t="s">
        <v>9</v>
      </c>
    </row>
    <row r="8" spans="2:20" ht="9.75" customHeight="1" thickBot="1">
      <c r="B8" s="19"/>
      <c r="C8" s="20"/>
      <c r="D8" s="21"/>
      <c r="E8" s="22">
        <v>1</v>
      </c>
      <c r="F8" s="22"/>
      <c r="G8" s="22"/>
      <c r="H8" s="22">
        <v>2</v>
      </c>
      <c r="I8" s="22"/>
      <c r="J8" s="22"/>
      <c r="K8" s="22">
        <v>3</v>
      </c>
      <c r="L8" s="23"/>
      <c r="M8" s="24"/>
      <c r="N8" s="25"/>
      <c r="O8" s="26"/>
      <c r="P8" s="25"/>
      <c r="Q8" s="26"/>
      <c r="R8" s="25"/>
      <c r="S8" s="26"/>
      <c r="T8" s="27"/>
    </row>
    <row r="9" spans="2:20" ht="30" customHeight="1" thickTop="1">
      <c r="B9" s="28" t="s">
        <v>25</v>
      </c>
      <c r="C9" s="61" t="s">
        <v>66</v>
      </c>
      <c r="D9" s="63" t="s">
        <v>82</v>
      </c>
      <c r="E9" s="29">
        <v>12</v>
      </c>
      <c r="F9" s="30" t="s">
        <v>22</v>
      </c>
      <c r="G9" s="31">
        <v>21</v>
      </c>
      <c r="H9" s="29">
        <v>19</v>
      </c>
      <c r="I9" s="30" t="s">
        <v>22</v>
      </c>
      <c r="J9" s="31">
        <v>21</v>
      </c>
      <c r="K9" s="29"/>
      <c r="L9" s="30" t="s">
        <v>22</v>
      </c>
      <c r="M9" s="31"/>
      <c r="N9" s="32">
        <f>E9+H9+K9</f>
        <v>31</v>
      </c>
      <c r="O9" s="33">
        <f>G9+J9+M9</f>
        <v>42</v>
      </c>
      <c r="P9" s="34">
        <f>IF(E9&gt;G9,1,0)+IF(H9&gt;J9,1,0)+IF(K9&gt;M9,1,0)</f>
        <v>0</v>
      </c>
      <c r="Q9" s="29">
        <f>IF(E9&lt;G9,1,0)+IF(H9&lt;J9,1,0)+IF(K9&lt;M9,1,0)</f>
        <v>2</v>
      </c>
      <c r="R9" s="53">
        <f aca="true" t="shared" si="0" ref="R9:S13">IF(P9=2,1,0)</f>
        <v>0</v>
      </c>
      <c r="S9" s="31">
        <f t="shared" si="0"/>
        <v>1</v>
      </c>
      <c r="T9" s="64" t="s">
        <v>44</v>
      </c>
    </row>
    <row r="10" spans="2:20" ht="30" customHeight="1">
      <c r="B10" s="28" t="s">
        <v>26</v>
      </c>
      <c r="C10" s="61" t="s">
        <v>67</v>
      </c>
      <c r="D10" s="61" t="s">
        <v>83</v>
      </c>
      <c r="E10" s="29">
        <v>21</v>
      </c>
      <c r="F10" s="29" t="s">
        <v>22</v>
      </c>
      <c r="G10" s="31">
        <v>6</v>
      </c>
      <c r="H10" s="29">
        <v>21</v>
      </c>
      <c r="I10" s="29" t="s">
        <v>22</v>
      </c>
      <c r="J10" s="31">
        <v>10</v>
      </c>
      <c r="K10" s="29"/>
      <c r="L10" s="29" t="s">
        <v>22</v>
      </c>
      <c r="M10" s="31"/>
      <c r="N10" s="32">
        <f>E10+H10+K10</f>
        <v>42</v>
      </c>
      <c r="O10" s="33">
        <f>G10+J10+M10</f>
        <v>16</v>
      </c>
      <c r="P10" s="34">
        <f>IF(E10&gt;G10,1,0)+IF(H10&gt;J10,1,0)+IF(K10&gt;M10,1,0)</f>
        <v>2</v>
      </c>
      <c r="Q10" s="29">
        <f>IF(E10&lt;G10,1,0)+IF(H10&lt;J10,1,0)+IF(K10&lt;M10,1,0)</f>
        <v>0</v>
      </c>
      <c r="R10" s="54">
        <f t="shared" si="0"/>
        <v>1</v>
      </c>
      <c r="S10" s="31">
        <f t="shared" si="0"/>
        <v>0</v>
      </c>
      <c r="T10" s="64" t="s">
        <v>93</v>
      </c>
    </row>
    <row r="11" spans="2:20" ht="30" customHeight="1">
      <c r="B11" s="28" t="s">
        <v>23</v>
      </c>
      <c r="C11" s="61" t="s">
        <v>124</v>
      </c>
      <c r="D11" s="61" t="s">
        <v>126</v>
      </c>
      <c r="E11" s="29">
        <v>5</v>
      </c>
      <c r="F11" s="29" t="s">
        <v>22</v>
      </c>
      <c r="G11" s="31">
        <v>21</v>
      </c>
      <c r="H11" s="29">
        <v>5</v>
      </c>
      <c r="I11" s="29" t="s">
        <v>22</v>
      </c>
      <c r="J11" s="31">
        <v>21</v>
      </c>
      <c r="K11" s="29"/>
      <c r="L11" s="29" t="s">
        <v>22</v>
      </c>
      <c r="M11" s="31"/>
      <c r="N11" s="32">
        <f>E11+H11+K11</f>
        <v>10</v>
      </c>
      <c r="O11" s="33">
        <f>G11+J11+M11</f>
        <v>42</v>
      </c>
      <c r="P11" s="34">
        <f>IF(E11&gt;G11,1,0)+IF(H11&gt;J11,1,0)+IF(K11&gt;M11,1,0)</f>
        <v>0</v>
      </c>
      <c r="Q11" s="29">
        <f>IF(E11&lt;G11,1,0)+IF(H11&lt;J11,1,0)+IF(K11&lt;M11,1,0)</f>
        <v>2</v>
      </c>
      <c r="R11" s="54">
        <f t="shared" si="0"/>
        <v>0</v>
      </c>
      <c r="S11" s="31">
        <f t="shared" si="0"/>
        <v>1</v>
      </c>
      <c r="T11" s="64" t="s">
        <v>44</v>
      </c>
    </row>
    <row r="12" spans="2:20" ht="30" customHeight="1">
      <c r="B12" s="28" t="s">
        <v>24</v>
      </c>
      <c r="C12" s="61" t="s">
        <v>40</v>
      </c>
      <c r="D12" s="61" t="s">
        <v>85</v>
      </c>
      <c r="E12" s="29">
        <v>21</v>
      </c>
      <c r="F12" s="29" t="s">
        <v>22</v>
      </c>
      <c r="G12" s="31">
        <v>8</v>
      </c>
      <c r="H12" s="29">
        <v>21</v>
      </c>
      <c r="I12" s="29" t="s">
        <v>22</v>
      </c>
      <c r="J12" s="31">
        <v>4</v>
      </c>
      <c r="K12" s="29"/>
      <c r="L12" s="29" t="s">
        <v>22</v>
      </c>
      <c r="M12" s="31"/>
      <c r="N12" s="32">
        <f>E12+H12+K12</f>
        <v>42</v>
      </c>
      <c r="O12" s="33">
        <f>G12+J12+M12</f>
        <v>12</v>
      </c>
      <c r="P12" s="34">
        <f>IF(E12&gt;G12,1,0)+IF(H12&gt;J12,1,0)+IF(K12&gt;M12,1,0)</f>
        <v>2</v>
      </c>
      <c r="Q12" s="29">
        <f>IF(E12&lt;G12,1,0)+IF(H12&lt;J12,1,0)+IF(K12&lt;M12,1,0)</f>
        <v>0</v>
      </c>
      <c r="R12" s="54">
        <f t="shared" si="0"/>
        <v>1</v>
      </c>
      <c r="S12" s="31">
        <f t="shared" si="0"/>
        <v>0</v>
      </c>
      <c r="T12" s="64" t="s">
        <v>93</v>
      </c>
    </row>
    <row r="13" spans="2:20" ht="30" customHeight="1" thickBot="1">
      <c r="B13" s="35" t="s">
        <v>14</v>
      </c>
      <c r="C13" s="62" t="s">
        <v>125</v>
      </c>
      <c r="D13" s="62" t="s">
        <v>127</v>
      </c>
      <c r="E13" s="36">
        <v>20</v>
      </c>
      <c r="F13" s="37" t="s">
        <v>22</v>
      </c>
      <c r="G13" s="38">
        <v>22</v>
      </c>
      <c r="H13" s="36">
        <v>1</v>
      </c>
      <c r="I13" s="37" t="s">
        <v>22</v>
      </c>
      <c r="J13" s="38">
        <v>0</v>
      </c>
      <c r="K13" s="70" t="s">
        <v>128</v>
      </c>
      <c r="L13" s="37" t="s">
        <v>22</v>
      </c>
      <c r="M13" s="38"/>
      <c r="N13" s="32">
        <v>62</v>
      </c>
      <c r="O13" s="33">
        <v>22</v>
      </c>
      <c r="P13" s="34">
        <v>2</v>
      </c>
      <c r="Q13" s="29">
        <f>IF(E13&lt;G13,1,0)+IF(H13&lt;J13,1,0)+IF(K13&lt;M13,1,0)</f>
        <v>1</v>
      </c>
      <c r="R13" s="55">
        <f t="shared" si="0"/>
        <v>1</v>
      </c>
      <c r="S13" s="31">
        <f t="shared" si="0"/>
        <v>0</v>
      </c>
      <c r="T13" s="65" t="s">
        <v>44</v>
      </c>
    </row>
    <row r="14" spans="2:20" ht="34.5" customHeight="1" thickBot="1">
      <c r="B14" s="39" t="s">
        <v>10</v>
      </c>
      <c r="C14" s="77" t="str">
        <f>IF(R14&gt;S14,D4,IF(S14&gt;R14,D5,"remíza"))</f>
        <v>GYMNÁZIUM OLOMOUC HEJČÍN</v>
      </c>
      <c r="D14" s="77"/>
      <c r="E14" s="77"/>
      <c r="F14" s="77"/>
      <c r="G14" s="77"/>
      <c r="H14" s="77"/>
      <c r="I14" s="77"/>
      <c r="J14" s="77"/>
      <c r="K14" s="77"/>
      <c r="L14" s="77"/>
      <c r="M14" s="78"/>
      <c r="N14" s="40">
        <f aca="true" t="shared" si="1" ref="N14:S14">SUM(N9:N13)</f>
        <v>187</v>
      </c>
      <c r="O14" s="41">
        <f t="shared" si="1"/>
        <v>134</v>
      </c>
      <c r="P14" s="40">
        <f t="shared" si="1"/>
        <v>6</v>
      </c>
      <c r="Q14" s="42">
        <f t="shared" si="1"/>
        <v>5</v>
      </c>
      <c r="R14" s="40">
        <f t="shared" si="1"/>
        <v>3</v>
      </c>
      <c r="S14" s="41">
        <f t="shared" si="1"/>
        <v>2</v>
      </c>
      <c r="T14" s="60" t="s">
        <v>31</v>
      </c>
    </row>
    <row r="15" spans="2:20" ht="15">
      <c r="B15" s="51" t="s">
        <v>21</v>
      </c>
      <c r="C15" s="43"/>
      <c r="D15" s="43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5" t="s">
        <v>11</v>
      </c>
    </row>
    <row r="16" spans="2:20" ht="12.75">
      <c r="B16" s="46" t="s">
        <v>12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</row>
    <row r="17" spans="2:20" ht="12.75"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</row>
    <row r="18" spans="2:20" ht="19.5" customHeight="1">
      <c r="B18" s="47" t="s">
        <v>13</v>
      </c>
      <c r="C18" s="57" t="s">
        <v>129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9.5" customHeight="1">
      <c r="B19" s="48"/>
      <c r="C19" s="57" t="s">
        <v>27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2:20" ht="12.75"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1" ht="12.75">
      <c r="B21" s="49" t="s">
        <v>15</v>
      </c>
      <c r="C21" s="43"/>
      <c r="D21" s="50"/>
      <c r="E21" s="49" t="s">
        <v>16</v>
      </c>
      <c r="F21" s="49"/>
      <c r="G21" s="49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2">
    <mergeCell ref="B2:T2"/>
    <mergeCell ref="D3:T3"/>
    <mergeCell ref="D4:P4"/>
    <mergeCell ref="Q4:R4"/>
    <mergeCell ref="D5:P5"/>
    <mergeCell ref="Q5:R5"/>
    <mergeCell ref="D6:P6"/>
    <mergeCell ref="E7:M7"/>
    <mergeCell ref="N7:O7"/>
    <mergeCell ref="P7:Q7"/>
    <mergeCell ref="R7:S7"/>
    <mergeCell ref="C14:M14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U26"/>
  <sheetViews>
    <sheetView zoomScalePageLayoutView="0" workbookViewId="0" topLeftCell="A1">
      <selection activeCell="T5" sqref="T5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2:20" ht="19.5" customHeight="1" thickBot="1">
      <c r="B3" s="5" t="s">
        <v>1</v>
      </c>
      <c r="C3" s="6"/>
      <c r="D3" s="79" t="s">
        <v>28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1"/>
    </row>
    <row r="4" spans="2:20" ht="19.5" customHeight="1" thickTop="1">
      <c r="B4" s="7" t="s">
        <v>3</v>
      </c>
      <c r="C4" s="8"/>
      <c r="D4" s="82" t="s">
        <v>46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4"/>
      <c r="Q4" s="95" t="s">
        <v>17</v>
      </c>
      <c r="R4" s="92"/>
      <c r="S4" s="10"/>
      <c r="T4" s="58">
        <v>43194</v>
      </c>
    </row>
    <row r="5" spans="2:20" ht="19.5" customHeight="1">
      <c r="B5" s="7" t="s">
        <v>4</v>
      </c>
      <c r="C5" s="11"/>
      <c r="D5" s="88" t="s">
        <v>47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90"/>
      <c r="Q5" s="93" t="s">
        <v>2</v>
      </c>
      <c r="R5" s="94"/>
      <c r="S5" s="9"/>
      <c r="T5" s="67" t="s">
        <v>29</v>
      </c>
    </row>
    <row r="6" spans="2:20" ht="19.5" customHeight="1" thickBot="1">
      <c r="B6" s="12" t="s">
        <v>5</v>
      </c>
      <c r="C6" s="13"/>
      <c r="D6" s="85" t="s">
        <v>30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7"/>
      <c r="Q6" s="14"/>
      <c r="R6" s="15"/>
      <c r="S6" s="52"/>
      <c r="T6" s="16"/>
    </row>
    <row r="7" spans="2:20" ht="24.75" customHeight="1">
      <c r="B7" s="17"/>
      <c r="C7" s="18" t="s">
        <v>6</v>
      </c>
      <c r="D7" s="18" t="s">
        <v>7</v>
      </c>
      <c r="E7" s="72" t="s">
        <v>8</v>
      </c>
      <c r="F7" s="73"/>
      <c r="G7" s="73"/>
      <c r="H7" s="73"/>
      <c r="I7" s="73"/>
      <c r="J7" s="73"/>
      <c r="K7" s="73"/>
      <c r="L7" s="73"/>
      <c r="M7" s="74"/>
      <c r="N7" s="75" t="s">
        <v>18</v>
      </c>
      <c r="O7" s="76"/>
      <c r="P7" s="75" t="s">
        <v>19</v>
      </c>
      <c r="Q7" s="76"/>
      <c r="R7" s="75" t="s">
        <v>20</v>
      </c>
      <c r="S7" s="76"/>
      <c r="T7" s="56" t="s">
        <v>9</v>
      </c>
    </row>
    <row r="8" spans="2:20" ht="9.75" customHeight="1" thickBot="1">
      <c r="B8" s="19"/>
      <c r="C8" s="20"/>
      <c r="D8" s="21"/>
      <c r="E8" s="22">
        <v>1</v>
      </c>
      <c r="F8" s="22"/>
      <c r="G8" s="22"/>
      <c r="H8" s="22">
        <v>2</v>
      </c>
      <c r="I8" s="22"/>
      <c r="J8" s="22"/>
      <c r="K8" s="22">
        <v>3</v>
      </c>
      <c r="L8" s="23"/>
      <c r="M8" s="24"/>
      <c r="N8" s="25"/>
      <c r="O8" s="26"/>
      <c r="P8" s="25"/>
      <c r="Q8" s="26"/>
      <c r="R8" s="25"/>
      <c r="S8" s="26"/>
      <c r="T8" s="27"/>
    </row>
    <row r="9" spans="2:20" ht="30" customHeight="1" thickTop="1">
      <c r="B9" s="28" t="s">
        <v>25</v>
      </c>
      <c r="C9" s="61" t="s">
        <v>48</v>
      </c>
      <c r="D9" s="63" t="s">
        <v>53</v>
      </c>
      <c r="E9" s="29">
        <v>21</v>
      </c>
      <c r="F9" s="30" t="s">
        <v>22</v>
      </c>
      <c r="G9" s="31">
        <v>15</v>
      </c>
      <c r="H9" s="29">
        <v>21</v>
      </c>
      <c r="I9" s="30" t="s">
        <v>22</v>
      </c>
      <c r="J9" s="31">
        <v>11</v>
      </c>
      <c r="K9" s="29"/>
      <c r="L9" s="30" t="s">
        <v>22</v>
      </c>
      <c r="M9" s="31"/>
      <c r="N9" s="32">
        <f>E9+H9+K9</f>
        <v>42</v>
      </c>
      <c r="O9" s="33">
        <f>G9+J9+M9</f>
        <v>26</v>
      </c>
      <c r="P9" s="34">
        <f>IF(E9&gt;G9,1,0)+IF(H9&gt;J9,1,0)+IF(K9&gt;M9,1,0)</f>
        <v>2</v>
      </c>
      <c r="Q9" s="29">
        <f>IF(E9&lt;G9,1,0)+IF(H9&lt;J9,1,0)+IF(K9&lt;M9,1,0)</f>
        <v>0</v>
      </c>
      <c r="R9" s="53">
        <f aca="true" t="shared" si="0" ref="R9:S13">IF(P9=2,1,0)</f>
        <v>1</v>
      </c>
      <c r="S9" s="31">
        <f t="shared" si="0"/>
        <v>0</v>
      </c>
      <c r="T9" s="64" t="s">
        <v>58</v>
      </c>
    </row>
    <row r="10" spans="2:20" ht="30" customHeight="1">
      <c r="B10" s="28" t="s">
        <v>26</v>
      </c>
      <c r="C10" s="61" t="s">
        <v>49</v>
      </c>
      <c r="D10" s="61" t="s">
        <v>54</v>
      </c>
      <c r="E10" s="29">
        <v>3</v>
      </c>
      <c r="F10" s="29" t="s">
        <v>22</v>
      </c>
      <c r="G10" s="31">
        <v>21</v>
      </c>
      <c r="H10" s="29">
        <v>6</v>
      </c>
      <c r="I10" s="29" t="s">
        <v>22</v>
      </c>
      <c r="J10" s="31">
        <v>21</v>
      </c>
      <c r="K10" s="29"/>
      <c r="L10" s="29" t="s">
        <v>22</v>
      </c>
      <c r="M10" s="31"/>
      <c r="N10" s="32">
        <f>E10+H10+K10</f>
        <v>9</v>
      </c>
      <c r="O10" s="33">
        <f>G10+J10+M10</f>
        <v>42</v>
      </c>
      <c r="P10" s="34">
        <f>IF(E10&gt;G10,1,0)+IF(H10&gt;J10,1,0)+IF(K10&gt;M10,1,0)</f>
        <v>0</v>
      </c>
      <c r="Q10" s="29">
        <f>IF(E10&lt;G10,1,0)+IF(H10&lt;J10,1,0)+IF(K10&lt;M10,1,0)</f>
        <v>2</v>
      </c>
      <c r="R10" s="54">
        <f t="shared" si="0"/>
        <v>0</v>
      </c>
      <c r="S10" s="31">
        <f t="shared" si="0"/>
        <v>1</v>
      </c>
      <c r="T10" s="64" t="s">
        <v>59</v>
      </c>
    </row>
    <row r="11" spans="2:20" ht="30" customHeight="1">
      <c r="B11" s="28" t="s">
        <v>23</v>
      </c>
      <c r="C11" s="61" t="s">
        <v>50</v>
      </c>
      <c r="D11" s="61" t="s">
        <v>55</v>
      </c>
      <c r="E11" s="29">
        <v>21</v>
      </c>
      <c r="F11" s="29" t="s">
        <v>22</v>
      </c>
      <c r="G11" s="31">
        <v>19</v>
      </c>
      <c r="H11" s="66">
        <v>19</v>
      </c>
      <c r="I11" s="29" t="s">
        <v>22</v>
      </c>
      <c r="J11" s="31">
        <v>21</v>
      </c>
      <c r="K11" s="29">
        <v>8</v>
      </c>
      <c r="L11" s="29" t="s">
        <v>22</v>
      </c>
      <c r="M11" s="31">
        <v>21</v>
      </c>
      <c r="N11" s="32">
        <f>E11+H11+K11</f>
        <v>48</v>
      </c>
      <c r="O11" s="33">
        <f>G11+J11+M11</f>
        <v>61</v>
      </c>
      <c r="P11" s="34">
        <f>IF(E11&gt;G11,1,0)+IF(H11&gt;J11,1,0)+IF(K11&gt;M11,1,0)</f>
        <v>1</v>
      </c>
      <c r="Q11" s="29">
        <f>IF(E11&lt;G11,1,0)+IF(H11&lt;J11,1,0)+IF(K11&lt;M11,1,0)</f>
        <v>2</v>
      </c>
      <c r="R11" s="54">
        <f t="shared" si="0"/>
        <v>0</v>
      </c>
      <c r="S11" s="31">
        <f t="shared" si="0"/>
        <v>1</v>
      </c>
      <c r="T11" s="64" t="s">
        <v>58</v>
      </c>
    </row>
    <row r="12" spans="2:20" ht="30" customHeight="1">
      <c r="B12" s="28" t="s">
        <v>24</v>
      </c>
      <c r="C12" s="61" t="s">
        <v>51</v>
      </c>
      <c r="D12" s="61" t="s">
        <v>56</v>
      </c>
      <c r="E12" s="29">
        <v>4</v>
      </c>
      <c r="F12" s="29" t="s">
        <v>22</v>
      </c>
      <c r="G12" s="31">
        <v>21</v>
      </c>
      <c r="H12" s="29">
        <v>2</v>
      </c>
      <c r="I12" s="29" t="s">
        <v>22</v>
      </c>
      <c r="J12" s="31">
        <v>21</v>
      </c>
      <c r="K12" s="29"/>
      <c r="L12" s="29" t="s">
        <v>22</v>
      </c>
      <c r="M12" s="31"/>
      <c r="N12" s="32">
        <f>E12+H12+K12</f>
        <v>6</v>
      </c>
      <c r="O12" s="33">
        <f>G12+J12+M12</f>
        <v>42</v>
      </c>
      <c r="P12" s="34">
        <f>IF(E12&gt;G12,1,0)+IF(H12&gt;J12,1,0)+IF(K12&gt;M12,1,0)</f>
        <v>0</v>
      </c>
      <c r="Q12" s="29">
        <f>IF(E12&lt;G12,1,0)+IF(H12&lt;J12,1,0)+IF(K12&lt;M12,1,0)</f>
        <v>2</v>
      </c>
      <c r="R12" s="54">
        <f t="shared" si="0"/>
        <v>0</v>
      </c>
      <c r="S12" s="31">
        <f t="shared" si="0"/>
        <v>1</v>
      </c>
      <c r="T12" s="64" t="s">
        <v>59</v>
      </c>
    </row>
    <row r="13" spans="2:20" ht="30" customHeight="1" thickBot="1">
      <c r="B13" s="35" t="s">
        <v>14</v>
      </c>
      <c r="C13" s="62" t="s">
        <v>52</v>
      </c>
      <c r="D13" s="62" t="s">
        <v>57</v>
      </c>
      <c r="E13" s="36">
        <v>15</v>
      </c>
      <c r="F13" s="37" t="s">
        <v>22</v>
      </c>
      <c r="G13" s="38">
        <v>21</v>
      </c>
      <c r="H13" s="36">
        <v>18</v>
      </c>
      <c r="I13" s="37" t="s">
        <v>22</v>
      </c>
      <c r="J13" s="38">
        <v>21</v>
      </c>
      <c r="K13" s="36"/>
      <c r="L13" s="37" t="s">
        <v>22</v>
      </c>
      <c r="M13" s="38"/>
      <c r="N13" s="32">
        <f>E13+H13+K13</f>
        <v>33</v>
      </c>
      <c r="O13" s="33">
        <f>G13+J13+M13</f>
        <v>42</v>
      </c>
      <c r="P13" s="34">
        <f>IF(E13&gt;G13,1,0)+IF(H13&gt;J13,1,0)+IF(K13&gt;M13,1,0)</f>
        <v>0</v>
      </c>
      <c r="Q13" s="29">
        <f>IF(E13&lt;G13,1,0)+IF(H13&lt;J13,1,0)+IF(K13&lt;M13,1,0)</f>
        <v>2</v>
      </c>
      <c r="R13" s="55">
        <f t="shared" si="0"/>
        <v>0</v>
      </c>
      <c r="S13" s="31">
        <f t="shared" si="0"/>
        <v>1</v>
      </c>
      <c r="T13" s="65" t="s">
        <v>59</v>
      </c>
    </row>
    <row r="14" spans="2:20" ht="34.5" customHeight="1" thickBot="1">
      <c r="B14" s="39" t="s">
        <v>10</v>
      </c>
      <c r="C14" s="77" t="str">
        <f>IF(R14&gt;S14,D4,IF(S14&gt;R14,D5,"remíza"))</f>
        <v>STŘEDNÍ ODBORNÁ ŠKOLA DRTINOVA</v>
      </c>
      <c r="D14" s="77"/>
      <c r="E14" s="77"/>
      <c r="F14" s="77"/>
      <c r="G14" s="77"/>
      <c r="H14" s="77"/>
      <c r="I14" s="77"/>
      <c r="J14" s="77"/>
      <c r="K14" s="77"/>
      <c r="L14" s="77"/>
      <c r="M14" s="78"/>
      <c r="N14" s="40">
        <f aca="true" t="shared" si="1" ref="N14:S14">SUM(N9:N13)</f>
        <v>138</v>
      </c>
      <c r="O14" s="41">
        <f t="shared" si="1"/>
        <v>213</v>
      </c>
      <c r="P14" s="40">
        <f t="shared" si="1"/>
        <v>3</v>
      </c>
      <c r="Q14" s="42">
        <f t="shared" si="1"/>
        <v>8</v>
      </c>
      <c r="R14" s="40">
        <f t="shared" si="1"/>
        <v>1</v>
      </c>
      <c r="S14" s="41">
        <f t="shared" si="1"/>
        <v>4</v>
      </c>
      <c r="T14" s="60" t="s">
        <v>31</v>
      </c>
    </row>
    <row r="15" spans="2:20" ht="15">
      <c r="B15" s="51" t="s">
        <v>21</v>
      </c>
      <c r="C15" s="43"/>
      <c r="D15" s="43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5" t="s">
        <v>11</v>
      </c>
    </row>
    <row r="16" spans="2:20" ht="12.75">
      <c r="B16" s="46" t="s">
        <v>12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</row>
    <row r="17" spans="2:20" ht="12.75"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</row>
    <row r="18" spans="2:20" ht="19.5" customHeight="1">
      <c r="B18" s="47" t="s">
        <v>13</v>
      </c>
      <c r="C18" s="57" t="s">
        <v>27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9.5" customHeight="1">
      <c r="B19" s="48"/>
      <c r="C19" s="57" t="s">
        <v>27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2:20" ht="12.75"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1" ht="12.75">
      <c r="B21" s="49" t="s">
        <v>15</v>
      </c>
      <c r="C21" s="43"/>
      <c r="D21" s="50"/>
      <c r="E21" s="49" t="s">
        <v>16</v>
      </c>
      <c r="F21" s="49"/>
      <c r="G21" s="49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2">
    <mergeCell ref="D6:P6"/>
    <mergeCell ref="E7:M7"/>
    <mergeCell ref="N7:O7"/>
    <mergeCell ref="P7:Q7"/>
    <mergeCell ref="R7:S7"/>
    <mergeCell ref="C14:M14"/>
    <mergeCell ref="B2:T2"/>
    <mergeCell ref="D3:T3"/>
    <mergeCell ref="D4:P4"/>
    <mergeCell ref="Q4:R4"/>
    <mergeCell ref="D5:P5"/>
    <mergeCell ref="Q5:R5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U26"/>
  <sheetViews>
    <sheetView zoomScalePageLayoutView="0" workbookViewId="0" topLeftCell="A1">
      <selection activeCell="Q20" sqref="Q20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2:20" ht="19.5" customHeight="1" thickBot="1">
      <c r="B3" s="5" t="s">
        <v>1</v>
      </c>
      <c r="C3" s="6"/>
      <c r="D3" s="79" t="s">
        <v>28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1"/>
    </row>
    <row r="4" spans="2:20" ht="19.5" customHeight="1" thickTop="1">
      <c r="B4" s="7" t="s">
        <v>3</v>
      </c>
      <c r="C4" s="8"/>
      <c r="D4" s="82" t="s">
        <v>32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4"/>
      <c r="Q4" s="95" t="s">
        <v>17</v>
      </c>
      <c r="R4" s="92"/>
      <c r="S4" s="10"/>
      <c r="T4" s="58">
        <v>43194</v>
      </c>
    </row>
    <row r="5" spans="2:20" ht="19.5" customHeight="1">
      <c r="B5" s="7" t="s">
        <v>4</v>
      </c>
      <c r="C5" s="11"/>
      <c r="D5" s="88" t="s">
        <v>46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90"/>
      <c r="Q5" s="93" t="s">
        <v>2</v>
      </c>
      <c r="R5" s="94"/>
      <c r="S5" s="9"/>
      <c r="T5" s="67" t="s">
        <v>29</v>
      </c>
    </row>
    <row r="6" spans="2:20" ht="19.5" customHeight="1" thickBot="1">
      <c r="B6" s="12" t="s">
        <v>5</v>
      </c>
      <c r="C6" s="13"/>
      <c r="D6" s="85" t="s">
        <v>30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7"/>
      <c r="Q6" s="14"/>
      <c r="R6" s="15"/>
      <c r="S6" s="52"/>
      <c r="T6" s="16"/>
    </row>
    <row r="7" spans="2:20" ht="24.75" customHeight="1">
      <c r="B7" s="17"/>
      <c r="C7" s="18" t="s">
        <v>6</v>
      </c>
      <c r="D7" s="18" t="s">
        <v>7</v>
      </c>
      <c r="E7" s="72" t="s">
        <v>8</v>
      </c>
      <c r="F7" s="73"/>
      <c r="G7" s="73"/>
      <c r="H7" s="73"/>
      <c r="I7" s="73"/>
      <c r="J7" s="73"/>
      <c r="K7" s="73"/>
      <c r="L7" s="73"/>
      <c r="M7" s="74"/>
      <c r="N7" s="75" t="s">
        <v>18</v>
      </c>
      <c r="O7" s="76"/>
      <c r="P7" s="75" t="s">
        <v>19</v>
      </c>
      <c r="Q7" s="76"/>
      <c r="R7" s="75" t="s">
        <v>20</v>
      </c>
      <c r="S7" s="76"/>
      <c r="T7" s="56" t="s">
        <v>9</v>
      </c>
    </row>
    <row r="8" spans="2:20" ht="9.75" customHeight="1" thickBot="1">
      <c r="B8" s="19"/>
      <c r="C8" s="20"/>
      <c r="D8" s="21"/>
      <c r="E8" s="22">
        <v>1</v>
      </c>
      <c r="F8" s="22"/>
      <c r="G8" s="22"/>
      <c r="H8" s="22">
        <v>2</v>
      </c>
      <c r="I8" s="22"/>
      <c r="J8" s="22"/>
      <c r="K8" s="22">
        <v>3</v>
      </c>
      <c r="L8" s="23"/>
      <c r="M8" s="24"/>
      <c r="N8" s="25"/>
      <c r="O8" s="26"/>
      <c r="P8" s="25"/>
      <c r="Q8" s="26"/>
      <c r="R8" s="25"/>
      <c r="S8" s="26"/>
      <c r="T8" s="27"/>
    </row>
    <row r="9" spans="2:20" ht="30" customHeight="1" thickTop="1">
      <c r="B9" s="28" t="s">
        <v>25</v>
      </c>
      <c r="C9" s="61" t="s">
        <v>60</v>
      </c>
      <c r="D9" s="63" t="s">
        <v>48</v>
      </c>
      <c r="E9" s="29">
        <v>21</v>
      </c>
      <c r="F9" s="30" t="s">
        <v>22</v>
      </c>
      <c r="G9" s="31">
        <v>11</v>
      </c>
      <c r="H9" s="29">
        <v>21</v>
      </c>
      <c r="I9" s="30" t="s">
        <v>22</v>
      </c>
      <c r="J9" s="31">
        <v>5</v>
      </c>
      <c r="K9" s="29"/>
      <c r="L9" s="30" t="s">
        <v>22</v>
      </c>
      <c r="M9" s="31"/>
      <c r="N9" s="32">
        <f>E9+H9+K9</f>
        <v>42</v>
      </c>
      <c r="O9" s="33">
        <f>G9+J9+M9</f>
        <v>16</v>
      </c>
      <c r="P9" s="34">
        <f>IF(E9&gt;G9,1,0)+IF(H9&gt;J9,1,0)+IF(K9&gt;M9,1,0)</f>
        <v>2</v>
      </c>
      <c r="Q9" s="29">
        <f>IF(E9&lt;G9,1,0)+IF(H9&lt;J9,1,0)+IF(K9&lt;M9,1,0)</f>
        <v>0</v>
      </c>
      <c r="R9" s="53">
        <f aca="true" t="shared" si="0" ref="R9:S13">IF(P9=2,1,0)</f>
        <v>1</v>
      </c>
      <c r="S9" s="31">
        <f t="shared" si="0"/>
        <v>0</v>
      </c>
      <c r="T9" s="64" t="s">
        <v>45</v>
      </c>
    </row>
    <row r="10" spans="2:20" ht="30" customHeight="1">
      <c r="B10" s="28" t="s">
        <v>26</v>
      </c>
      <c r="C10" s="61" t="s">
        <v>61</v>
      </c>
      <c r="D10" s="61" t="s">
        <v>49</v>
      </c>
      <c r="E10" s="29">
        <v>21</v>
      </c>
      <c r="F10" s="29" t="s">
        <v>22</v>
      </c>
      <c r="G10" s="31">
        <v>3</v>
      </c>
      <c r="H10" s="29">
        <v>21</v>
      </c>
      <c r="I10" s="29" t="s">
        <v>22</v>
      </c>
      <c r="J10" s="31">
        <v>1</v>
      </c>
      <c r="K10" s="29"/>
      <c r="L10" s="29" t="s">
        <v>22</v>
      </c>
      <c r="M10" s="31"/>
      <c r="N10" s="32">
        <f>E10+H10+K10</f>
        <v>42</v>
      </c>
      <c r="O10" s="33">
        <f>G10+J10+M10</f>
        <v>4</v>
      </c>
      <c r="P10" s="34">
        <f>IF(E10&gt;G10,1,0)+IF(H10&gt;J10,1,0)+IF(K10&gt;M10,1,0)</f>
        <v>2</v>
      </c>
      <c r="Q10" s="29">
        <f>IF(E10&lt;G10,1,0)+IF(H10&lt;J10,1,0)+IF(K10&lt;M10,1,0)</f>
        <v>0</v>
      </c>
      <c r="R10" s="54">
        <f t="shared" si="0"/>
        <v>1</v>
      </c>
      <c r="S10" s="31">
        <f t="shared" si="0"/>
        <v>0</v>
      </c>
      <c r="T10" s="64" t="s">
        <v>59</v>
      </c>
    </row>
    <row r="11" spans="2:20" ht="30" customHeight="1">
      <c r="B11" s="28" t="s">
        <v>23</v>
      </c>
      <c r="C11" s="61" t="s">
        <v>36</v>
      </c>
      <c r="D11" s="61" t="s">
        <v>50</v>
      </c>
      <c r="E11" s="29">
        <v>21</v>
      </c>
      <c r="F11" s="29" t="s">
        <v>22</v>
      </c>
      <c r="G11" s="31">
        <v>6</v>
      </c>
      <c r="H11" s="29">
        <v>21</v>
      </c>
      <c r="I11" s="29" t="s">
        <v>22</v>
      </c>
      <c r="J11" s="31">
        <v>4</v>
      </c>
      <c r="K11" s="29"/>
      <c r="L11" s="29" t="s">
        <v>22</v>
      </c>
      <c r="M11" s="31"/>
      <c r="N11" s="32">
        <f>E11+H11+K11</f>
        <v>42</v>
      </c>
      <c r="O11" s="33">
        <f>G11+J11+M11</f>
        <v>10</v>
      </c>
      <c r="P11" s="34">
        <f>IF(E11&gt;G11,1,0)+IF(H11&gt;J11,1,0)+IF(K11&gt;M11,1,0)</f>
        <v>2</v>
      </c>
      <c r="Q11" s="29">
        <f>IF(E11&lt;G11,1,0)+IF(H11&lt;J11,1,0)+IF(K11&lt;M11,1,0)</f>
        <v>0</v>
      </c>
      <c r="R11" s="54">
        <f t="shared" si="0"/>
        <v>1</v>
      </c>
      <c r="S11" s="31">
        <f t="shared" si="0"/>
        <v>0</v>
      </c>
      <c r="T11" s="64" t="s">
        <v>45</v>
      </c>
    </row>
    <row r="12" spans="2:20" ht="30" customHeight="1">
      <c r="B12" s="28" t="s">
        <v>24</v>
      </c>
      <c r="C12" s="61" t="s">
        <v>37</v>
      </c>
      <c r="D12" s="61" t="s">
        <v>64</v>
      </c>
      <c r="E12" s="29">
        <v>21</v>
      </c>
      <c r="F12" s="29" t="s">
        <v>22</v>
      </c>
      <c r="G12" s="31">
        <v>8</v>
      </c>
      <c r="H12" s="29">
        <v>21</v>
      </c>
      <c r="I12" s="29" t="s">
        <v>22</v>
      </c>
      <c r="J12" s="31">
        <v>3</v>
      </c>
      <c r="K12" s="29"/>
      <c r="L12" s="29" t="s">
        <v>22</v>
      </c>
      <c r="M12" s="31"/>
      <c r="N12" s="32">
        <f>E12+H12+K12</f>
        <v>42</v>
      </c>
      <c r="O12" s="33">
        <f>G12+J12+M12</f>
        <v>11</v>
      </c>
      <c r="P12" s="34">
        <f>IF(E12&gt;G12,1,0)+IF(H12&gt;J12,1,0)+IF(K12&gt;M12,1,0)</f>
        <v>2</v>
      </c>
      <c r="Q12" s="29">
        <f>IF(E12&lt;G12,1,0)+IF(H12&lt;J12,1,0)+IF(K12&lt;M12,1,0)</f>
        <v>0</v>
      </c>
      <c r="R12" s="54">
        <f t="shared" si="0"/>
        <v>1</v>
      </c>
      <c r="S12" s="31">
        <f t="shared" si="0"/>
        <v>0</v>
      </c>
      <c r="T12" s="64" t="s">
        <v>59</v>
      </c>
    </row>
    <row r="13" spans="2:20" ht="30" customHeight="1" thickBot="1">
      <c r="B13" s="35" t="s">
        <v>14</v>
      </c>
      <c r="C13" s="62" t="s">
        <v>62</v>
      </c>
      <c r="D13" s="62" t="s">
        <v>63</v>
      </c>
      <c r="E13" s="36">
        <v>21</v>
      </c>
      <c r="F13" s="37" t="s">
        <v>22</v>
      </c>
      <c r="G13" s="38">
        <v>9</v>
      </c>
      <c r="H13" s="36">
        <v>21</v>
      </c>
      <c r="I13" s="37" t="s">
        <v>22</v>
      </c>
      <c r="J13" s="38">
        <v>5</v>
      </c>
      <c r="K13" s="36"/>
      <c r="L13" s="37" t="s">
        <v>22</v>
      </c>
      <c r="M13" s="38"/>
      <c r="N13" s="32">
        <f>E13+H13+K13</f>
        <v>42</v>
      </c>
      <c r="O13" s="33">
        <f>G13+J13+M13</f>
        <v>14</v>
      </c>
      <c r="P13" s="34">
        <f>IF(E13&gt;G13,1,0)+IF(H13&gt;J13,1,0)+IF(K13&gt;M13,1,0)</f>
        <v>2</v>
      </c>
      <c r="Q13" s="29">
        <f>IF(E13&lt;G13,1,0)+IF(H13&lt;J13,1,0)+IF(K13&lt;M13,1,0)</f>
        <v>0</v>
      </c>
      <c r="R13" s="55">
        <f t="shared" si="0"/>
        <v>1</v>
      </c>
      <c r="S13" s="31">
        <f t="shared" si="0"/>
        <v>0</v>
      </c>
      <c r="T13" s="65" t="s">
        <v>45</v>
      </c>
    </row>
    <row r="14" spans="2:20" ht="34.5" customHeight="1" thickBot="1">
      <c r="B14" s="39" t="s">
        <v>10</v>
      </c>
      <c r="C14" s="77" t="str">
        <f>IF(R14&gt;S14,D4,IF(S14&gt;R14,D5,"remíza"))</f>
        <v>PODKRUŠNOHORSKÉ GYMNÁZIUM MOST</v>
      </c>
      <c r="D14" s="77"/>
      <c r="E14" s="77"/>
      <c r="F14" s="77"/>
      <c r="G14" s="77"/>
      <c r="H14" s="77"/>
      <c r="I14" s="77"/>
      <c r="J14" s="77"/>
      <c r="K14" s="77"/>
      <c r="L14" s="77"/>
      <c r="M14" s="78"/>
      <c r="N14" s="40">
        <f aca="true" t="shared" si="1" ref="N14:S14">SUM(N9:N13)</f>
        <v>210</v>
      </c>
      <c r="O14" s="41">
        <f t="shared" si="1"/>
        <v>55</v>
      </c>
      <c r="P14" s="40">
        <f t="shared" si="1"/>
        <v>10</v>
      </c>
      <c r="Q14" s="42">
        <f t="shared" si="1"/>
        <v>0</v>
      </c>
      <c r="R14" s="40">
        <f t="shared" si="1"/>
        <v>5</v>
      </c>
      <c r="S14" s="41">
        <f t="shared" si="1"/>
        <v>0</v>
      </c>
      <c r="T14" s="60" t="s">
        <v>31</v>
      </c>
    </row>
    <row r="15" spans="2:20" ht="15">
      <c r="B15" s="51" t="s">
        <v>21</v>
      </c>
      <c r="C15" s="43"/>
      <c r="D15" s="43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5" t="s">
        <v>11</v>
      </c>
    </row>
    <row r="16" spans="2:20" ht="12.75">
      <c r="B16" s="46" t="s">
        <v>12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</row>
    <row r="17" spans="2:20" ht="12.75"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</row>
    <row r="18" spans="2:20" ht="19.5" customHeight="1">
      <c r="B18" s="47" t="s">
        <v>13</v>
      </c>
      <c r="C18" s="57" t="s">
        <v>27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9.5" customHeight="1">
      <c r="B19" s="48"/>
      <c r="C19" s="57" t="s">
        <v>27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2:20" ht="12.75"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1" ht="12.75">
      <c r="B21" s="49" t="s">
        <v>15</v>
      </c>
      <c r="C21" s="43"/>
      <c r="D21" s="50"/>
      <c r="E21" s="49" t="s">
        <v>16</v>
      </c>
      <c r="F21" s="49"/>
      <c r="G21" s="49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2">
    <mergeCell ref="D6:P6"/>
    <mergeCell ref="E7:M7"/>
    <mergeCell ref="N7:O7"/>
    <mergeCell ref="P7:Q7"/>
    <mergeCell ref="R7:S7"/>
    <mergeCell ref="C14:M14"/>
    <mergeCell ref="B2:T2"/>
    <mergeCell ref="D3:T3"/>
    <mergeCell ref="D4:P4"/>
    <mergeCell ref="Q4:R4"/>
    <mergeCell ref="D5:P5"/>
    <mergeCell ref="Q5:R5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U26"/>
  <sheetViews>
    <sheetView zoomScalePageLayoutView="0" workbookViewId="0" topLeftCell="A1">
      <selection activeCell="T17" sqref="T17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2:20" ht="19.5" customHeight="1" thickBot="1">
      <c r="B3" s="5" t="s">
        <v>1</v>
      </c>
      <c r="C3" s="6"/>
      <c r="D3" s="79" t="s">
        <v>28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1"/>
    </row>
    <row r="4" spans="2:20" ht="19.5" customHeight="1" thickTop="1">
      <c r="B4" s="7" t="s">
        <v>3</v>
      </c>
      <c r="C4" s="8"/>
      <c r="D4" s="82" t="s">
        <v>47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4"/>
      <c r="Q4" s="95" t="s">
        <v>17</v>
      </c>
      <c r="R4" s="92"/>
      <c r="S4" s="10"/>
      <c r="T4" s="58">
        <v>43194</v>
      </c>
    </row>
    <row r="5" spans="2:20" ht="19.5" customHeight="1">
      <c r="B5" s="7" t="s">
        <v>4</v>
      </c>
      <c r="C5" s="11"/>
      <c r="D5" s="88" t="s">
        <v>33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90"/>
      <c r="Q5" s="93" t="s">
        <v>2</v>
      </c>
      <c r="R5" s="94"/>
      <c r="S5" s="9"/>
      <c r="T5" s="59" t="s">
        <v>29</v>
      </c>
    </row>
    <row r="6" spans="2:20" ht="19.5" customHeight="1" thickBot="1">
      <c r="B6" s="12" t="s">
        <v>5</v>
      </c>
      <c r="C6" s="13"/>
      <c r="D6" s="85" t="s">
        <v>30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7"/>
      <c r="Q6" s="14"/>
      <c r="R6" s="15"/>
      <c r="S6" s="52"/>
      <c r="T6" s="16"/>
    </row>
    <row r="7" spans="2:20" ht="24.75" customHeight="1">
      <c r="B7" s="17"/>
      <c r="C7" s="18" t="s">
        <v>6</v>
      </c>
      <c r="D7" s="18" t="s">
        <v>7</v>
      </c>
      <c r="E7" s="72" t="s">
        <v>8</v>
      </c>
      <c r="F7" s="73"/>
      <c r="G7" s="73"/>
      <c r="H7" s="73"/>
      <c r="I7" s="73"/>
      <c r="J7" s="73"/>
      <c r="K7" s="73"/>
      <c r="L7" s="73"/>
      <c r="M7" s="74"/>
      <c r="N7" s="75" t="s">
        <v>18</v>
      </c>
      <c r="O7" s="76"/>
      <c r="P7" s="75" t="s">
        <v>19</v>
      </c>
      <c r="Q7" s="76"/>
      <c r="R7" s="75" t="s">
        <v>20</v>
      </c>
      <c r="S7" s="76"/>
      <c r="T7" s="56" t="s">
        <v>9</v>
      </c>
    </row>
    <row r="8" spans="2:20" ht="9.75" customHeight="1" thickBot="1">
      <c r="B8" s="19"/>
      <c r="C8" s="20"/>
      <c r="D8" s="21"/>
      <c r="E8" s="22">
        <v>1</v>
      </c>
      <c r="F8" s="22"/>
      <c r="G8" s="22"/>
      <c r="H8" s="22">
        <v>2</v>
      </c>
      <c r="I8" s="22"/>
      <c r="J8" s="22"/>
      <c r="K8" s="22">
        <v>3</v>
      </c>
      <c r="L8" s="23"/>
      <c r="M8" s="24"/>
      <c r="N8" s="25"/>
      <c r="O8" s="26"/>
      <c r="P8" s="25"/>
      <c r="Q8" s="26"/>
      <c r="R8" s="25"/>
      <c r="S8" s="26"/>
      <c r="T8" s="27"/>
    </row>
    <row r="9" spans="2:20" ht="30" customHeight="1" thickTop="1">
      <c r="B9" s="28" t="s">
        <v>25</v>
      </c>
      <c r="C9" s="61" t="s">
        <v>53</v>
      </c>
      <c r="D9" s="63" t="s">
        <v>66</v>
      </c>
      <c r="E9" s="29">
        <v>16</v>
      </c>
      <c r="F9" s="30" t="s">
        <v>22</v>
      </c>
      <c r="G9" s="31">
        <v>21</v>
      </c>
      <c r="H9" s="29">
        <v>15</v>
      </c>
      <c r="I9" s="30" t="s">
        <v>22</v>
      </c>
      <c r="J9" s="31">
        <v>21</v>
      </c>
      <c r="K9" s="29"/>
      <c r="L9" s="30" t="s">
        <v>22</v>
      </c>
      <c r="M9" s="31"/>
      <c r="N9" s="32">
        <f>E9+H9+K9</f>
        <v>31</v>
      </c>
      <c r="O9" s="33">
        <f>G9+J9+M9</f>
        <v>42</v>
      </c>
      <c r="P9" s="34">
        <f>IF(E9&gt;G9,1,0)+IF(H9&gt;J9,1,0)+IF(K9&gt;M9,1,0)</f>
        <v>0</v>
      </c>
      <c r="Q9" s="29">
        <f>IF(E9&lt;G9,1,0)+IF(H9&lt;J9,1,0)+IF(K9&lt;M9,1,0)</f>
        <v>2</v>
      </c>
      <c r="R9" s="53">
        <f aca="true" t="shared" si="0" ref="R9:S13">IF(P9=2,1,0)</f>
        <v>0</v>
      </c>
      <c r="S9" s="31">
        <f t="shared" si="0"/>
        <v>1</v>
      </c>
      <c r="T9" s="64" t="s">
        <v>68</v>
      </c>
    </row>
    <row r="10" spans="2:20" ht="30" customHeight="1">
      <c r="B10" s="28" t="s">
        <v>26</v>
      </c>
      <c r="C10" s="61" t="s">
        <v>54</v>
      </c>
      <c r="D10" s="61" t="s">
        <v>67</v>
      </c>
      <c r="E10" s="29">
        <v>21</v>
      </c>
      <c r="F10" s="29" t="s">
        <v>22</v>
      </c>
      <c r="G10" s="31">
        <v>19</v>
      </c>
      <c r="H10" s="29">
        <v>15</v>
      </c>
      <c r="I10" s="29" t="s">
        <v>22</v>
      </c>
      <c r="J10" s="31">
        <v>21</v>
      </c>
      <c r="K10" s="29">
        <v>21</v>
      </c>
      <c r="L10" s="29" t="s">
        <v>22</v>
      </c>
      <c r="M10" s="31">
        <v>16</v>
      </c>
      <c r="N10" s="32">
        <f>E10+H10+K10</f>
        <v>57</v>
      </c>
      <c r="O10" s="33">
        <f>G10+J10+M10</f>
        <v>56</v>
      </c>
      <c r="P10" s="34">
        <f>IF(E10&gt;G10,1,0)+IF(H10&gt;J10,1,0)+IF(K10&gt;M10,1,0)</f>
        <v>2</v>
      </c>
      <c r="Q10" s="29">
        <f>IF(E10&lt;G10,1,0)+IF(H10&lt;J10,1,0)+IF(K10&lt;M10,1,0)</f>
        <v>1</v>
      </c>
      <c r="R10" s="54">
        <f t="shared" si="0"/>
        <v>1</v>
      </c>
      <c r="S10" s="31">
        <f t="shared" si="0"/>
        <v>0</v>
      </c>
      <c r="T10" s="64" t="s">
        <v>44</v>
      </c>
    </row>
    <row r="11" spans="2:20" ht="30" customHeight="1">
      <c r="B11" s="28" t="s">
        <v>23</v>
      </c>
      <c r="C11" s="61" t="s">
        <v>55</v>
      </c>
      <c r="D11" s="61" t="s">
        <v>41</v>
      </c>
      <c r="E11" s="29">
        <v>17</v>
      </c>
      <c r="F11" s="29" t="s">
        <v>22</v>
      </c>
      <c r="G11" s="31">
        <v>21</v>
      </c>
      <c r="H11" s="29">
        <v>18</v>
      </c>
      <c r="I11" s="29" t="s">
        <v>22</v>
      </c>
      <c r="J11" s="31">
        <v>21</v>
      </c>
      <c r="K11" s="29"/>
      <c r="L11" s="29" t="s">
        <v>22</v>
      </c>
      <c r="M11" s="31"/>
      <c r="N11" s="32">
        <f>E11+H11+K11</f>
        <v>35</v>
      </c>
      <c r="O11" s="33">
        <f>G11+J11+M11</f>
        <v>42</v>
      </c>
      <c r="P11" s="34">
        <f>IF(E11&gt;G11,1,0)+IF(H11&gt;J11,1,0)+IF(K11&gt;M11,1,0)</f>
        <v>0</v>
      </c>
      <c r="Q11" s="29">
        <f>IF(E11&lt;G11,1,0)+IF(H11&lt;J11,1,0)+IF(K11&lt;M11,1,0)</f>
        <v>2</v>
      </c>
      <c r="R11" s="54">
        <f t="shared" si="0"/>
        <v>0</v>
      </c>
      <c r="S11" s="31">
        <f t="shared" si="0"/>
        <v>1</v>
      </c>
      <c r="T11" s="64" t="s">
        <v>68</v>
      </c>
    </row>
    <row r="12" spans="2:20" ht="30" customHeight="1">
      <c r="B12" s="28" t="s">
        <v>24</v>
      </c>
      <c r="C12" s="61" t="s">
        <v>65</v>
      </c>
      <c r="D12" s="61" t="s">
        <v>40</v>
      </c>
      <c r="E12" s="29">
        <v>21</v>
      </c>
      <c r="F12" s="29" t="s">
        <v>22</v>
      </c>
      <c r="G12" s="31">
        <v>12</v>
      </c>
      <c r="H12" s="29">
        <v>21</v>
      </c>
      <c r="I12" s="29" t="s">
        <v>22</v>
      </c>
      <c r="J12" s="31">
        <v>16</v>
      </c>
      <c r="K12" s="29"/>
      <c r="L12" s="29" t="s">
        <v>22</v>
      </c>
      <c r="M12" s="31"/>
      <c r="N12" s="32">
        <f>E12+H12+K12</f>
        <v>42</v>
      </c>
      <c r="O12" s="33">
        <f>G12+J12+M12</f>
        <v>28</v>
      </c>
      <c r="P12" s="34">
        <f>IF(E12&gt;G12,1,0)+IF(H12&gt;J12,1,0)+IF(K12&gt;M12,1,0)</f>
        <v>2</v>
      </c>
      <c r="Q12" s="29">
        <f>IF(E12&lt;G12,1,0)+IF(H12&lt;J12,1,0)+IF(K12&lt;M12,1,0)</f>
        <v>0</v>
      </c>
      <c r="R12" s="54">
        <f t="shared" si="0"/>
        <v>1</v>
      </c>
      <c r="S12" s="31">
        <f t="shared" si="0"/>
        <v>0</v>
      </c>
      <c r="T12" s="64" t="s">
        <v>44</v>
      </c>
    </row>
    <row r="13" spans="2:20" ht="30" customHeight="1" thickBot="1">
      <c r="B13" s="35" t="s">
        <v>14</v>
      </c>
      <c r="C13" s="62" t="s">
        <v>57</v>
      </c>
      <c r="D13" s="62" t="s">
        <v>39</v>
      </c>
      <c r="E13" s="36">
        <v>21</v>
      </c>
      <c r="F13" s="37" t="s">
        <v>22</v>
      </c>
      <c r="G13" s="38">
        <v>4</v>
      </c>
      <c r="H13" s="36">
        <v>21</v>
      </c>
      <c r="I13" s="37" t="s">
        <v>22</v>
      </c>
      <c r="J13" s="38">
        <v>6</v>
      </c>
      <c r="K13" s="36"/>
      <c r="L13" s="37" t="s">
        <v>22</v>
      </c>
      <c r="M13" s="38"/>
      <c r="N13" s="32">
        <f>E13+H13+K13</f>
        <v>42</v>
      </c>
      <c r="O13" s="33">
        <f>G13+J13+M13</f>
        <v>10</v>
      </c>
      <c r="P13" s="34">
        <f>IF(E13&gt;G13,1,0)+IF(H13&gt;J13,1,0)+IF(K13&gt;M13,1,0)</f>
        <v>2</v>
      </c>
      <c r="Q13" s="29">
        <f>IF(E13&lt;G13,1,0)+IF(H13&lt;J13,1,0)+IF(K13&lt;M13,1,0)</f>
        <v>0</v>
      </c>
      <c r="R13" s="55">
        <f t="shared" si="0"/>
        <v>1</v>
      </c>
      <c r="S13" s="31">
        <f t="shared" si="0"/>
        <v>0</v>
      </c>
      <c r="T13" s="65" t="s">
        <v>68</v>
      </c>
    </row>
    <row r="14" spans="2:20" ht="34.5" customHeight="1" thickBot="1">
      <c r="B14" s="39" t="s">
        <v>10</v>
      </c>
      <c r="C14" s="77" t="str">
        <f>IF(R14&gt;S14,D4,IF(S14&gt;R14,D5,"remíza"))</f>
        <v>STŘEDNÍ ODBORNÁ ŠKOLA DRTINOVA</v>
      </c>
      <c r="D14" s="77"/>
      <c r="E14" s="77"/>
      <c r="F14" s="77"/>
      <c r="G14" s="77"/>
      <c r="H14" s="77"/>
      <c r="I14" s="77"/>
      <c r="J14" s="77"/>
      <c r="K14" s="77"/>
      <c r="L14" s="77"/>
      <c r="M14" s="78"/>
      <c r="N14" s="40">
        <f aca="true" t="shared" si="1" ref="N14:S14">SUM(N9:N13)</f>
        <v>207</v>
      </c>
      <c r="O14" s="41">
        <f t="shared" si="1"/>
        <v>178</v>
      </c>
      <c r="P14" s="40">
        <f t="shared" si="1"/>
        <v>6</v>
      </c>
      <c r="Q14" s="42">
        <f t="shared" si="1"/>
        <v>5</v>
      </c>
      <c r="R14" s="40">
        <f t="shared" si="1"/>
        <v>3</v>
      </c>
      <c r="S14" s="41">
        <f t="shared" si="1"/>
        <v>2</v>
      </c>
      <c r="T14" s="60" t="s">
        <v>31</v>
      </c>
    </row>
    <row r="15" spans="2:20" ht="15">
      <c r="B15" s="51" t="s">
        <v>21</v>
      </c>
      <c r="C15" s="43"/>
      <c r="D15" s="43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5" t="s">
        <v>11</v>
      </c>
    </row>
    <row r="16" spans="2:20" ht="12.75">
      <c r="B16" s="46" t="s">
        <v>12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</row>
    <row r="17" spans="2:20" ht="12.75"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</row>
    <row r="18" spans="2:20" ht="19.5" customHeight="1">
      <c r="B18" s="47" t="s">
        <v>13</v>
      </c>
      <c r="C18" s="57" t="s">
        <v>27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9.5" customHeight="1">
      <c r="B19" s="48"/>
      <c r="C19" s="57" t="s">
        <v>27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2:20" ht="12.75"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1" ht="12.75">
      <c r="B21" s="49" t="s">
        <v>15</v>
      </c>
      <c r="C21" s="43"/>
      <c r="D21" s="50"/>
      <c r="E21" s="49" t="s">
        <v>16</v>
      </c>
      <c r="F21" s="49"/>
      <c r="G21" s="49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2">
    <mergeCell ref="D6:P6"/>
    <mergeCell ref="E7:M7"/>
    <mergeCell ref="N7:O7"/>
    <mergeCell ref="P7:Q7"/>
    <mergeCell ref="R7:S7"/>
    <mergeCell ref="C14:M14"/>
    <mergeCell ref="B2:T2"/>
    <mergeCell ref="D3:T3"/>
    <mergeCell ref="D4:P4"/>
    <mergeCell ref="Q4:R4"/>
    <mergeCell ref="D5:P5"/>
    <mergeCell ref="Q5:R5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U26"/>
  <sheetViews>
    <sheetView zoomScalePageLayoutView="0" workbookViewId="0" topLeftCell="A1">
      <selection activeCell="T5" sqref="T5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2:20" ht="19.5" customHeight="1" thickBot="1">
      <c r="B3" s="5" t="s">
        <v>1</v>
      </c>
      <c r="C3" s="6"/>
      <c r="D3" s="79" t="s">
        <v>28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1"/>
    </row>
    <row r="4" spans="2:20" ht="19.5" customHeight="1" thickTop="1">
      <c r="B4" s="7" t="s">
        <v>3</v>
      </c>
      <c r="C4" s="8"/>
      <c r="D4" s="82" t="s">
        <v>47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4"/>
      <c r="Q4" s="95" t="s">
        <v>17</v>
      </c>
      <c r="R4" s="92"/>
      <c r="S4" s="10"/>
      <c r="T4" s="58">
        <v>43194</v>
      </c>
    </row>
    <row r="5" spans="2:20" ht="19.5" customHeight="1">
      <c r="B5" s="7" t="s">
        <v>4</v>
      </c>
      <c r="C5" s="11"/>
      <c r="D5" s="88" t="s">
        <v>32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90"/>
      <c r="Q5" s="93" t="s">
        <v>2</v>
      </c>
      <c r="R5" s="94"/>
      <c r="S5" s="9"/>
      <c r="T5" s="67" t="s">
        <v>29</v>
      </c>
    </row>
    <row r="6" spans="2:20" ht="19.5" customHeight="1" thickBot="1">
      <c r="B6" s="12" t="s">
        <v>5</v>
      </c>
      <c r="C6" s="13"/>
      <c r="D6" s="85" t="s">
        <v>30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7"/>
      <c r="Q6" s="14"/>
      <c r="R6" s="15"/>
      <c r="S6" s="52"/>
      <c r="T6" s="16"/>
    </row>
    <row r="7" spans="2:20" ht="24.75" customHeight="1">
      <c r="B7" s="17"/>
      <c r="C7" s="18" t="s">
        <v>6</v>
      </c>
      <c r="D7" s="18" t="s">
        <v>7</v>
      </c>
      <c r="E7" s="72" t="s">
        <v>8</v>
      </c>
      <c r="F7" s="73"/>
      <c r="G7" s="73"/>
      <c r="H7" s="73"/>
      <c r="I7" s="73"/>
      <c r="J7" s="73"/>
      <c r="K7" s="73"/>
      <c r="L7" s="73"/>
      <c r="M7" s="74"/>
      <c r="N7" s="75" t="s">
        <v>18</v>
      </c>
      <c r="O7" s="76"/>
      <c r="P7" s="75" t="s">
        <v>19</v>
      </c>
      <c r="Q7" s="76"/>
      <c r="R7" s="75" t="s">
        <v>20</v>
      </c>
      <c r="S7" s="76"/>
      <c r="T7" s="56" t="s">
        <v>9</v>
      </c>
    </row>
    <row r="8" spans="2:20" ht="9.75" customHeight="1" thickBot="1">
      <c r="B8" s="19"/>
      <c r="C8" s="20"/>
      <c r="D8" s="21"/>
      <c r="E8" s="22">
        <v>1</v>
      </c>
      <c r="F8" s="22"/>
      <c r="G8" s="22"/>
      <c r="H8" s="22">
        <v>2</v>
      </c>
      <c r="I8" s="22"/>
      <c r="J8" s="22"/>
      <c r="K8" s="22">
        <v>3</v>
      </c>
      <c r="L8" s="23"/>
      <c r="M8" s="24"/>
      <c r="N8" s="25"/>
      <c r="O8" s="26"/>
      <c r="P8" s="25"/>
      <c r="Q8" s="26"/>
      <c r="R8" s="25"/>
      <c r="S8" s="26"/>
      <c r="T8" s="27"/>
    </row>
    <row r="9" spans="2:20" ht="30" customHeight="1" thickTop="1">
      <c r="B9" s="28" t="s">
        <v>25</v>
      </c>
      <c r="C9" s="61" t="s">
        <v>53</v>
      </c>
      <c r="D9" s="63" t="s">
        <v>34</v>
      </c>
      <c r="E9" s="29">
        <v>5</v>
      </c>
      <c r="F9" s="30" t="s">
        <v>22</v>
      </c>
      <c r="G9" s="31">
        <v>21</v>
      </c>
      <c r="H9" s="29">
        <v>6</v>
      </c>
      <c r="I9" s="30" t="s">
        <v>22</v>
      </c>
      <c r="J9" s="31">
        <v>21</v>
      </c>
      <c r="K9" s="29"/>
      <c r="L9" s="30" t="s">
        <v>22</v>
      </c>
      <c r="M9" s="31"/>
      <c r="N9" s="32">
        <f>E9+H9+K9</f>
        <v>11</v>
      </c>
      <c r="O9" s="33">
        <f>G9+J9+M9</f>
        <v>42</v>
      </c>
      <c r="P9" s="34">
        <f>IF(E9&gt;G9,1,0)+IF(H9&gt;J9,1,0)+IF(K9&gt;M9,1,0)</f>
        <v>0</v>
      </c>
      <c r="Q9" s="29">
        <f>IF(E9&lt;G9,1,0)+IF(H9&lt;J9,1,0)+IF(K9&lt;M9,1,0)</f>
        <v>2</v>
      </c>
      <c r="R9" s="53">
        <f aca="true" t="shared" si="0" ref="R9:S13">IF(P9=2,1,0)</f>
        <v>0</v>
      </c>
      <c r="S9" s="31">
        <f t="shared" si="0"/>
        <v>1</v>
      </c>
      <c r="T9" s="64" t="s">
        <v>68</v>
      </c>
    </row>
    <row r="10" spans="2:20" ht="30" customHeight="1">
      <c r="B10" s="28" t="s">
        <v>26</v>
      </c>
      <c r="C10" s="61" t="s">
        <v>69</v>
      </c>
      <c r="D10" s="61" t="s">
        <v>35</v>
      </c>
      <c r="E10" s="29">
        <v>3</v>
      </c>
      <c r="F10" s="29" t="s">
        <v>22</v>
      </c>
      <c r="G10" s="31">
        <v>21</v>
      </c>
      <c r="H10" s="29">
        <v>3</v>
      </c>
      <c r="I10" s="29" t="s">
        <v>22</v>
      </c>
      <c r="J10" s="31">
        <v>21</v>
      </c>
      <c r="K10" s="29"/>
      <c r="L10" s="29" t="s">
        <v>22</v>
      </c>
      <c r="M10" s="31"/>
      <c r="N10" s="32">
        <f>E10+H10+K10</f>
        <v>6</v>
      </c>
      <c r="O10" s="33">
        <f>G10+J10+M10</f>
        <v>42</v>
      </c>
      <c r="P10" s="34">
        <f>IF(E10&gt;G10,1,0)+IF(H10&gt;J10,1,0)+IF(K10&gt;M10,1,0)</f>
        <v>0</v>
      </c>
      <c r="Q10" s="29">
        <f>IF(E10&lt;G10,1,0)+IF(H10&lt;J10,1,0)+IF(K10&lt;M10,1,0)</f>
        <v>2</v>
      </c>
      <c r="R10" s="54">
        <f t="shared" si="0"/>
        <v>0</v>
      </c>
      <c r="S10" s="31">
        <f t="shared" si="0"/>
        <v>1</v>
      </c>
      <c r="T10" s="64" t="s">
        <v>45</v>
      </c>
    </row>
    <row r="11" spans="2:20" ht="30" customHeight="1">
      <c r="B11" s="28" t="s">
        <v>23</v>
      </c>
      <c r="C11" s="61" t="s">
        <v>55</v>
      </c>
      <c r="D11" s="61" t="s">
        <v>72</v>
      </c>
      <c r="E11" s="29">
        <v>10</v>
      </c>
      <c r="F11" s="29" t="s">
        <v>22</v>
      </c>
      <c r="G11" s="31">
        <v>21</v>
      </c>
      <c r="H11" s="29">
        <v>5</v>
      </c>
      <c r="I11" s="29" t="s">
        <v>22</v>
      </c>
      <c r="J11" s="31">
        <v>21</v>
      </c>
      <c r="K11" s="29"/>
      <c r="L11" s="29" t="s">
        <v>22</v>
      </c>
      <c r="M11" s="31"/>
      <c r="N11" s="32">
        <f>E11+H11+K11</f>
        <v>15</v>
      </c>
      <c r="O11" s="33">
        <f>G11+J11+M11</f>
        <v>42</v>
      </c>
      <c r="P11" s="34">
        <f>IF(E11&gt;G11,1,0)+IF(H11&gt;J11,1,0)+IF(K11&gt;M11,1,0)</f>
        <v>0</v>
      </c>
      <c r="Q11" s="29">
        <f>IF(E11&lt;G11,1,0)+IF(H11&lt;J11,1,0)+IF(K11&lt;M11,1,0)</f>
        <v>2</v>
      </c>
      <c r="R11" s="54">
        <f t="shared" si="0"/>
        <v>0</v>
      </c>
      <c r="S11" s="31">
        <f t="shared" si="0"/>
        <v>1</v>
      </c>
      <c r="T11" s="64" t="s">
        <v>68</v>
      </c>
    </row>
    <row r="12" spans="2:20" ht="30" customHeight="1">
      <c r="B12" s="28" t="s">
        <v>24</v>
      </c>
      <c r="C12" s="61" t="s">
        <v>70</v>
      </c>
      <c r="D12" s="61" t="s">
        <v>73</v>
      </c>
      <c r="E12" s="29">
        <v>0</v>
      </c>
      <c r="F12" s="29" t="s">
        <v>22</v>
      </c>
      <c r="G12" s="31">
        <v>21</v>
      </c>
      <c r="H12" s="29">
        <v>0</v>
      </c>
      <c r="I12" s="29" t="s">
        <v>22</v>
      </c>
      <c r="J12" s="31">
        <v>21</v>
      </c>
      <c r="K12" s="29"/>
      <c r="L12" s="29" t="s">
        <v>22</v>
      </c>
      <c r="M12" s="31"/>
      <c r="N12" s="32">
        <f>E12+H12+K12</f>
        <v>0</v>
      </c>
      <c r="O12" s="33">
        <f>G12+J12+M12</f>
        <v>42</v>
      </c>
      <c r="P12" s="34">
        <f>IF(E12&gt;G12,1,0)+IF(H12&gt;J12,1,0)+IF(K12&gt;M12,1,0)</f>
        <v>0</v>
      </c>
      <c r="Q12" s="29">
        <f>IF(E12&lt;G12,1,0)+IF(H12&lt;J12,1,0)+IF(K12&lt;M12,1,0)</f>
        <v>2</v>
      </c>
      <c r="R12" s="54">
        <f t="shared" si="0"/>
        <v>0</v>
      </c>
      <c r="S12" s="31">
        <f t="shared" si="0"/>
        <v>1</v>
      </c>
      <c r="T12" s="64" t="s">
        <v>45</v>
      </c>
    </row>
    <row r="13" spans="2:20" ht="30" customHeight="1" thickBot="1">
      <c r="B13" s="35" t="s">
        <v>14</v>
      </c>
      <c r="C13" s="62" t="s">
        <v>71</v>
      </c>
      <c r="D13" s="62" t="s">
        <v>74</v>
      </c>
      <c r="E13" s="36">
        <v>13</v>
      </c>
      <c r="F13" s="37" t="s">
        <v>22</v>
      </c>
      <c r="G13" s="38">
        <v>21</v>
      </c>
      <c r="H13" s="36">
        <v>15</v>
      </c>
      <c r="I13" s="37" t="s">
        <v>22</v>
      </c>
      <c r="J13" s="38">
        <v>21</v>
      </c>
      <c r="K13" s="36"/>
      <c r="L13" s="37" t="s">
        <v>22</v>
      </c>
      <c r="M13" s="38"/>
      <c r="N13" s="32">
        <f>E13+H13+K13</f>
        <v>28</v>
      </c>
      <c r="O13" s="33">
        <f>G13+J13+M13</f>
        <v>42</v>
      </c>
      <c r="P13" s="34">
        <f>IF(E13&gt;G13,1,0)+IF(H13&gt;J13,1,0)+IF(K13&gt;M13,1,0)</f>
        <v>0</v>
      </c>
      <c r="Q13" s="29">
        <f>IF(E13&lt;G13,1,0)+IF(H13&lt;J13,1,0)+IF(K13&lt;M13,1,0)</f>
        <v>2</v>
      </c>
      <c r="R13" s="55">
        <f t="shared" si="0"/>
        <v>0</v>
      </c>
      <c r="S13" s="31">
        <f t="shared" si="0"/>
        <v>1</v>
      </c>
      <c r="T13" s="65" t="s">
        <v>68</v>
      </c>
    </row>
    <row r="14" spans="2:20" ht="34.5" customHeight="1" thickBot="1">
      <c r="B14" s="39" t="s">
        <v>10</v>
      </c>
      <c r="C14" s="77" t="str">
        <f>IF(R14&gt;S14,D4,IF(S14&gt;R14,D5,"remíza"))</f>
        <v>PODKRUŠNOHORSKÉ GYMNÁZIUM MOST</v>
      </c>
      <c r="D14" s="77"/>
      <c r="E14" s="77"/>
      <c r="F14" s="77"/>
      <c r="G14" s="77"/>
      <c r="H14" s="77"/>
      <c r="I14" s="77"/>
      <c r="J14" s="77"/>
      <c r="K14" s="77"/>
      <c r="L14" s="77"/>
      <c r="M14" s="78"/>
      <c r="N14" s="40">
        <f aca="true" t="shared" si="1" ref="N14:S14">SUM(N9:N13)</f>
        <v>60</v>
      </c>
      <c r="O14" s="41">
        <f t="shared" si="1"/>
        <v>210</v>
      </c>
      <c r="P14" s="40">
        <f t="shared" si="1"/>
        <v>0</v>
      </c>
      <c r="Q14" s="42">
        <f t="shared" si="1"/>
        <v>10</v>
      </c>
      <c r="R14" s="40">
        <f t="shared" si="1"/>
        <v>0</v>
      </c>
      <c r="S14" s="41">
        <f t="shared" si="1"/>
        <v>5</v>
      </c>
      <c r="T14" s="60" t="s">
        <v>31</v>
      </c>
    </row>
    <row r="15" spans="2:20" ht="15">
      <c r="B15" s="51" t="s">
        <v>21</v>
      </c>
      <c r="C15" s="43"/>
      <c r="D15" s="43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5" t="s">
        <v>11</v>
      </c>
    </row>
    <row r="16" spans="2:20" ht="12.75">
      <c r="B16" s="46" t="s">
        <v>12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</row>
    <row r="17" spans="2:20" ht="12.75"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</row>
    <row r="18" spans="2:20" ht="19.5" customHeight="1">
      <c r="B18" s="47" t="s">
        <v>13</v>
      </c>
      <c r="C18" s="57" t="s">
        <v>75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9.5" customHeight="1">
      <c r="B19" s="48"/>
      <c r="C19" s="57" t="s">
        <v>27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2:20" ht="12.75"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1" ht="12.75">
      <c r="B21" s="49" t="s">
        <v>15</v>
      </c>
      <c r="C21" s="43"/>
      <c r="D21" s="50"/>
      <c r="E21" s="49" t="s">
        <v>16</v>
      </c>
      <c r="F21" s="49"/>
      <c r="G21" s="49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2">
    <mergeCell ref="D6:P6"/>
    <mergeCell ref="E7:M7"/>
    <mergeCell ref="N7:O7"/>
    <mergeCell ref="P7:Q7"/>
    <mergeCell ref="R7:S7"/>
    <mergeCell ref="C14:M14"/>
    <mergeCell ref="B2:T2"/>
    <mergeCell ref="D3:T3"/>
    <mergeCell ref="D4:P4"/>
    <mergeCell ref="Q4:R4"/>
    <mergeCell ref="D5:P5"/>
    <mergeCell ref="Q5:R5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U26"/>
  <sheetViews>
    <sheetView zoomScalePageLayoutView="0" workbookViewId="0" topLeftCell="A1">
      <selection activeCell="T18" sqref="T18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2:20" ht="19.5" customHeight="1" thickBot="1">
      <c r="B3" s="5" t="s">
        <v>1</v>
      </c>
      <c r="C3" s="6"/>
      <c r="D3" s="79" t="s">
        <v>28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1"/>
    </row>
    <row r="4" spans="2:20" ht="19.5" customHeight="1" thickTop="1">
      <c r="B4" s="7" t="s">
        <v>3</v>
      </c>
      <c r="C4" s="8"/>
      <c r="D4" s="82" t="s">
        <v>46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4"/>
      <c r="Q4" s="95" t="s">
        <v>17</v>
      </c>
      <c r="R4" s="92"/>
      <c r="S4" s="10"/>
      <c r="T4" s="58">
        <v>43194</v>
      </c>
    </row>
    <row r="5" spans="2:20" ht="19.5" customHeight="1">
      <c r="B5" s="7" t="s">
        <v>4</v>
      </c>
      <c r="C5" s="11"/>
      <c r="D5" s="88" t="s">
        <v>33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90"/>
      <c r="Q5" s="93" t="s">
        <v>2</v>
      </c>
      <c r="R5" s="94"/>
      <c r="S5" s="9"/>
      <c r="T5" s="67" t="s">
        <v>29</v>
      </c>
    </row>
    <row r="6" spans="2:20" ht="19.5" customHeight="1" thickBot="1">
      <c r="B6" s="12" t="s">
        <v>5</v>
      </c>
      <c r="C6" s="13"/>
      <c r="D6" s="85" t="s">
        <v>30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7"/>
      <c r="Q6" s="14"/>
      <c r="R6" s="15"/>
      <c r="S6" s="52"/>
      <c r="T6" s="16"/>
    </row>
    <row r="7" spans="2:20" ht="24.75" customHeight="1">
      <c r="B7" s="17"/>
      <c r="C7" s="18" t="s">
        <v>6</v>
      </c>
      <c r="D7" s="18" t="s">
        <v>7</v>
      </c>
      <c r="E7" s="72" t="s">
        <v>8</v>
      </c>
      <c r="F7" s="73"/>
      <c r="G7" s="73"/>
      <c r="H7" s="73"/>
      <c r="I7" s="73"/>
      <c r="J7" s="73"/>
      <c r="K7" s="73"/>
      <c r="L7" s="73"/>
      <c r="M7" s="74"/>
      <c r="N7" s="75" t="s">
        <v>18</v>
      </c>
      <c r="O7" s="76"/>
      <c r="P7" s="75" t="s">
        <v>19</v>
      </c>
      <c r="Q7" s="76"/>
      <c r="R7" s="75" t="s">
        <v>20</v>
      </c>
      <c r="S7" s="76"/>
      <c r="T7" s="56" t="s">
        <v>9</v>
      </c>
    </row>
    <row r="8" spans="2:20" ht="9.75" customHeight="1" thickBot="1">
      <c r="B8" s="19"/>
      <c r="C8" s="20"/>
      <c r="D8" s="21"/>
      <c r="E8" s="22">
        <v>1</v>
      </c>
      <c r="F8" s="22"/>
      <c r="G8" s="22"/>
      <c r="H8" s="22">
        <v>2</v>
      </c>
      <c r="I8" s="22"/>
      <c r="J8" s="22"/>
      <c r="K8" s="22">
        <v>3</v>
      </c>
      <c r="L8" s="23"/>
      <c r="M8" s="24"/>
      <c r="N8" s="25"/>
      <c r="O8" s="26"/>
      <c r="P8" s="25"/>
      <c r="Q8" s="26"/>
      <c r="R8" s="25"/>
      <c r="S8" s="26"/>
      <c r="T8" s="27"/>
    </row>
    <row r="9" spans="2:20" ht="30" customHeight="1" thickTop="1">
      <c r="B9" s="28" t="s">
        <v>25</v>
      </c>
      <c r="C9" s="61" t="s">
        <v>48</v>
      </c>
      <c r="D9" s="63" t="s">
        <v>43</v>
      </c>
      <c r="E9" s="29">
        <v>21</v>
      </c>
      <c r="F9" s="30" t="s">
        <v>22</v>
      </c>
      <c r="G9" s="31">
        <v>7</v>
      </c>
      <c r="H9" s="29">
        <v>21</v>
      </c>
      <c r="I9" s="30" t="s">
        <v>22</v>
      </c>
      <c r="J9" s="31">
        <v>8</v>
      </c>
      <c r="K9" s="29"/>
      <c r="L9" s="30" t="s">
        <v>22</v>
      </c>
      <c r="M9" s="31"/>
      <c r="N9" s="32">
        <f>E9+H9+K9</f>
        <v>42</v>
      </c>
      <c r="O9" s="33">
        <f>G9+J9+M9</f>
        <v>15</v>
      </c>
      <c r="P9" s="34">
        <f>IF(E9&gt;G9,1,0)+IF(H9&gt;J9,1,0)+IF(K9&gt;M9,1,0)</f>
        <v>2</v>
      </c>
      <c r="Q9" s="29">
        <f>IF(E9&lt;G9,1,0)+IF(H9&lt;J9,1,0)+IF(K9&lt;M9,1,0)</f>
        <v>0</v>
      </c>
      <c r="R9" s="53">
        <f aca="true" t="shared" si="0" ref="R9:S13">IF(P9=2,1,0)</f>
        <v>1</v>
      </c>
      <c r="S9" s="31">
        <f t="shared" si="0"/>
        <v>0</v>
      </c>
      <c r="T9" s="64" t="s">
        <v>59</v>
      </c>
    </row>
    <row r="10" spans="2:20" ht="30" customHeight="1">
      <c r="B10" s="28" t="s">
        <v>26</v>
      </c>
      <c r="C10" s="61" t="s">
        <v>49</v>
      </c>
      <c r="D10" s="61" t="s">
        <v>67</v>
      </c>
      <c r="E10" s="29">
        <v>10</v>
      </c>
      <c r="F10" s="29" t="s">
        <v>22</v>
      </c>
      <c r="G10" s="31">
        <v>21</v>
      </c>
      <c r="H10" s="29">
        <v>7</v>
      </c>
      <c r="I10" s="29" t="s">
        <v>22</v>
      </c>
      <c r="J10" s="31">
        <v>21</v>
      </c>
      <c r="K10" s="29"/>
      <c r="L10" s="29" t="s">
        <v>22</v>
      </c>
      <c r="M10" s="31"/>
      <c r="N10" s="32">
        <f>E10+H10+K10</f>
        <v>17</v>
      </c>
      <c r="O10" s="33">
        <f>G10+J10+M10</f>
        <v>42</v>
      </c>
      <c r="P10" s="34">
        <f>IF(E10&gt;G10,1,0)+IF(H10&gt;J10,1,0)+IF(K10&gt;M10,1,0)</f>
        <v>0</v>
      </c>
      <c r="Q10" s="29">
        <f>IF(E10&lt;G10,1,0)+IF(H10&lt;J10,1,0)+IF(K10&lt;M10,1,0)</f>
        <v>2</v>
      </c>
      <c r="R10" s="54">
        <f t="shared" si="0"/>
        <v>0</v>
      </c>
      <c r="S10" s="31">
        <f t="shared" si="0"/>
        <v>1</v>
      </c>
      <c r="T10" s="64" t="s">
        <v>44</v>
      </c>
    </row>
    <row r="11" spans="2:20" ht="30" customHeight="1">
      <c r="B11" s="28" t="s">
        <v>23</v>
      </c>
      <c r="C11" s="61" t="s">
        <v>76</v>
      </c>
      <c r="D11" s="61" t="s">
        <v>41</v>
      </c>
      <c r="E11" s="29">
        <v>21</v>
      </c>
      <c r="F11" s="29" t="s">
        <v>22</v>
      </c>
      <c r="G11" s="31">
        <v>11</v>
      </c>
      <c r="H11" s="29">
        <v>21</v>
      </c>
      <c r="I11" s="29" t="s">
        <v>22</v>
      </c>
      <c r="J11" s="31">
        <v>17</v>
      </c>
      <c r="K11" s="29"/>
      <c r="L11" s="29" t="s">
        <v>22</v>
      </c>
      <c r="M11" s="31"/>
      <c r="N11" s="32">
        <f>E11+H11+K11</f>
        <v>42</v>
      </c>
      <c r="O11" s="33">
        <f>G11+J11+M11</f>
        <v>28</v>
      </c>
      <c r="P11" s="34">
        <f>IF(E11&gt;G11,1,0)+IF(H11&gt;J11,1,0)+IF(K11&gt;M11,1,0)</f>
        <v>2</v>
      </c>
      <c r="Q11" s="29">
        <f>IF(E11&lt;G11,1,0)+IF(H11&lt;J11,1,0)+IF(K11&lt;M11,1,0)</f>
        <v>0</v>
      </c>
      <c r="R11" s="54">
        <f t="shared" si="0"/>
        <v>1</v>
      </c>
      <c r="S11" s="31">
        <f t="shared" si="0"/>
        <v>0</v>
      </c>
      <c r="T11" s="64" t="s">
        <v>59</v>
      </c>
    </row>
    <row r="12" spans="2:20" ht="30" customHeight="1">
      <c r="B12" s="28" t="s">
        <v>24</v>
      </c>
      <c r="C12" s="61" t="s">
        <v>51</v>
      </c>
      <c r="D12" s="61" t="s">
        <v>78</v>
      </c>
      <c r="E12" s="29">
        <v>7</v>
      </c>
      <c r="F12" s="29" t="s">
        <v>22</v>
      </c>
      <c r="G12" s="31">
        <v>21</v>
      </c>
      <c r="H12" s="29">
        <v>10</v>
      </c>
      <c r="I12" s="29" t="s">
        <v>22</v>
      </c>
      <c r="J12" s="31">
        <v>21</v>
      </c>
      <c r="K12" s="29"/>
      <c r="L12" s="29" t="s">
        <v>22</v>
      </c>
      <c r="M12" s="31"/>
      <c r="N12" s="32">
        <f>E12+H12+K12</f>
        <v>17</v>
      </c>
      <c r="O12" s="33">
        <f>G12+J12+M12</f>
        <v>42</v>
      </c>
      <c r="P12" s="34">
        <f>IF(E12&gt;G12,1,0)+IF(H12&gt;J12,1,0)+IF(K12&gt;M12,1,0)</f>
        <v>0</v>
      </c>
      <c r="Q12" s="29">
        <f>IF(E12&lt;G12,1,0)+IF(H12&lt;J12,1,0)+IF(K12&lt;M12,1,0)</f>
        <v>2</v>
      </c>
      <c r="R12" s="54">
        <f t="shared" si="0"/>
        <v>0</v>
      </c>
      <c r="S12" s="31">
        <f t="shared" si="0"/>
        <v>1</v>
      </c>
      <c r="T12" s="64" t="s">
        <v>44</v>
      </c>
    </row>
    <row r="13" spans="2:20" ht="30" customHeight="1" thickBot="1">
      <c r="B13" s="35" t="s">
        <v>14</v>
      </c>
      <c r="C13" s="62" t="s">
        <v>77</v>
      </c>
      <c r="D13" s="62" t="s">
        <v>79</v>
      </c>
      <c r="E13" s="36">
        <v>5</v>
      </c>
      <c r="F13" s="37" t="s">
        <v>22</v>
      </c>
      <c r="G13" s="38">
        <v>21</v>
      </c>
      <c r="H13" s="36">
        <v>9</v>
      </c>
      <c r="I13" s="37" t="s">
        <v>22</v>
      </c>
      <c r="J13" s="38">
        <v>21</v>
      </c>
      <c r="K13" s="36"/>
      <c r="L13" s="37" t="s">
        <v>22</v>
      </c>
      <c r="M13" s="38"/>
      <c r="N13" s="32">
        <f>E13+H13+K13</f>
        <v>14</v>
      </c>
      <c r="O13" s="33">
        <f>G13+J13+M13</f>
        <v>42</v>
      </c>
      <c r="P13" s="34">
        <f>IF(E13&gt;G13,1,0)+IF(H13&gt;J13,1,0)+IF(K13&gt;M13,1,0)</f>
        <v>0</v>
      </c>
      <c r="Q13" s="29">
        <f>IF(E13&lt;G13,1,0)+IF(H13&lt;J13,1,0)+IF(K13&lt;M13,1,0)</f>
        <v>2</v>
      </c>
      <c r="R13" s="55">
        <f t="shared" si="0"/>
        <v>0</v>
      </c>
      <c r="S13" s="31">
        <f t="shared" si="0"/>
        <v>1</v>
      </c>
      <c r="T13" s="65" t="s">
        <v>59</v>
      </c>
    </row>
    <row r="14" spans="2:20" ht="34.5" customHeight="1" thickBot="1">
      <c r="B14" s="39" t="s">
        <v>10</v>
      </c>
      <c r="C14" s="77" t="str">
        <f>IF(R14&gt;S14,D4,IF(S14&gt;R14,D5,"remíza"))</f>
        <v>GYMNÁZIUM OLOMOUC HEJČÍN</v>
      </c>
      <c r="D14" s="77"/>
      <c r="E14" s="77"/>
      <c r="F14" s="77"/>
      <c r="G14" s="77"/>
      <c r="H14" s="77"/>
      <c r="I14" s="77"/>
      <c r="J14" s="77"/>
      <c r="K14" s="77"/>
      <c r="L14" s="77"/>
      <c r="M14" s="78"/>
      <c r="N14" s="40">
        <f aca="true" t="shared" si="1" ref="N14:S14">SUM(N9:N13)</f>
        <v>132</v>
      </c>
      <c r="O14" s="41">
        <f t="shared" si="1"/>
        <v>169</v>
      </c>
      <c r="P14" s="40">
        <f t="shared" si="1"/>
        <v>4</v>
      </c>
      <c r="Q14" s="42">
        <f t="shared" si="1"/>
        <v>6</v>
      </c>
      <c r="R14" s="40">
        <f t="shared" si="1"/>
        <v>2</v>
      </c>
      <c r="S14" s="41">
        <f t="shared" si="1"/>
        <v>3</v>
      </c>
      <c r="T14" s="60" t="s">
        <v>31</v>
      </c>
    </row>
    <row r="15" spans="2:20" ht="15">
      <c r="B15" s="51" t="s">
        <v>21</v>
      </c>
      <c r="C15" s="43"/>
      <c r="D15" s="43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5" t="s">
        <v>11</v>
      </c>
    </row>
    <row r="16" spans="2:20" ht="12.75">
      <c r="B16" s="46" t="s">
        <v>12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</row>
    <row r="17" spans="2:20" ht="12.75"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</row>
    <row r="18" spans="2:20" ht="19.5" customHeight="1">
      <c r="B18" s="47" t="s">
        <v>13</v>
      </c>
      <c r="C18" s="57" t="s">
        <v>27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9.5" customHeight="1">
      <c r="B19" s="48"/>
      <c r="C19" s="57" t="s">
        <v>27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2:20" ht="12.75"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1" ht="12.75">
      <c r="B21" s="49" t="s">
        <v>15</v>
      </c>
      <c r="C21" s="43"/>
      <c r="D21" s="50"/>
      <c r="E21" s="49" t="s">
        <v>16</v>
      </c>
      <c r="F21" s="49"/>
      <c r="G21" s="49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2">
    <mergeCell ref="D6:P6"/>
    <mergeCell ref="E7:M7"/>
    <mergeCell ref="N7:O7"/>
    <mergeCell ref="P7:Q7"/>
    <mergeCell ref="R7:S7"/>
    <mergeCell ref="C14:M14"/>
    <mergeCell ref="B2:T2"/>
    <mergeCell ref="D3:T3"/>
    <mergeCell ref="D4:P4"/>
    <mergeCell ref="Q4:R4"/>
    <mergeCell ref="D5:P5"/>
    <mergeCell ref="Q5:R5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U26"/>
  <sheetViews>
    <sheetView zoomScalePageLayoutView="0" workbookViewId="0" topLeftCell="A1">
      <selection activeCell="P20" sqref="P20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2:20" ht="19.5" customHeight="1" thickBot="1">
      <c r="B3" s="5" t="s">
        <v>1</v>
      </c>
      <c r="C3" s="6"/>
      <c r="D3" s="79" t="s">
        <v>28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1"/>
    </row>
    <row r="4" spans="2:20" ht="19.5" customHeight="1" thickTop="1">
      <c r="B4" s="7" t="s">
        <v>3</v>
      </c>
      <c r="C4" s="8"/>
      <c r="D4" s="82" t="s">
        <v>80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4"/>
      <c r="Q4" s="95" t="s">
        <v>17</v>
      </c>
      <c r="R4" s="92"/>
      <c r="S4" s="10"/>
      <c r="T4" s="58">
        <v>43194</v>
      </c>
    </row>
    <row r="5" spans="2:20" ht="19.5" customHeight="1">
      <c r="B5" s="7" t="s">
        <v>4</v>
      </c>
      <c r="C5" s="11"/>
      <c r="D5" s="88" t="s">
        <v>81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90"/>
      <c r="Q5" s="93" t="s">
        <v>2</v>
      </c>
      <c r="R5" s="94"/>
      <c r="S5" s="9"/>
      <c r="T5" s="67" t="s">
        <v>29</v>
      </c>
    </row>
    <row r="6" spans="2:20" ht="19.5" customHeight="1" thickBot="1">
      <c r="B6" s="12" t="s">
        <v>5</v>
      </c>
      <c r="C6" s="13"/>
      <c r="D6" s="85" t="s">
        <v>30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7"/>
      <c r="Q6" s="14"/>
      <c r="R6" s="15"/>
      <c r="S6" s="52"/>
      <c r="T6" s="16"/>
    </row>
    <row r="7" spans="2:20" ht="24.75" customHeight="1">
      <c r="B7" s="17"/>
      <c r="C7" s="18" t="s">
        <v>6</v>
      </c>
      <c r="D7" s="18" t="s">
        <v>7</v>
      </c>
      <c r="E7" s="72" t="s">
        <v>8</v>
      </c>
      <c r="F7" s="73"/>
      <c r="G7" s="73"/>
      <c r="H7" s="73"/>
      <c r="I7" s="73"/>
      <c r="J7" s="73"/>
      <c r="K7" s="73"/>
      <c r="L7" s="73"/>
      <c r="M7" s="74"/>
      <c r="N7" s="75" t="s">
        <v>18</v>
      </c>
      <c r="O7" s="76"/>
      <c r="P7" s="75" t="s">
        <v>19</v>
      </c>
      <c r="Q7" s="76"/>
      <c r="R7" s="75" t="s">
        <v>20</v>
      </c>
      <c r="S7" s="76"/>
      <c r="T7" s="56" t="s">
        <v>9</v>
      </c>
    </row>
    <row r="8" spans="2:20" ht="9.75" customHeight="1" thickBot="1">
      <c r="B8" s="19"/>
      <c r="C8" s="20"/>
      <c r="D8" s="21"/>
      <c r="E8" s="22">
        <v>1</v>
      </c>
      <c r="F8" s="22"/>
      <c r="G8" s="22"/>
      <c r="H8" s="22">
        <v>2</v>
      </c>
      <c r="I8" s="22"/>
      <c r="J8" s="22"/>
      <c r="K8" s="22">
        <v>3</v>
      </c>
      <c r="L8" s="23"/>
      <c r="M8" s="24"/>
      <c r="N8" s="25"/>
      <c r="O8" s="26"/>
      <c r="P8" s="25"/>
      <c r="Q8" s="26"/>
      <c r="R8" s="25"/>
      <c r="S8" s="26"/>
      <c r="T8" s="27"/>
    </row>
    <row r="9" spans="2:20" ht="30" customHeight="1" thickTop="1">
      <c r="B9" s="28" t="s">
        <v>25</v>
      </c>
      <c r="C9" s="61" t="s">
        <v>82</v>
      </c>
      <c r="D9" s="63" t="s">
        <v>87</v>
      </c>
      <c r="E9" s="29">
        <v>21</v>
      </c>
      <c r="F9" s="30" t="s">
        <v>22</v>
      </c>
      <c r="G9" s="31">
        <v>11</v>
      </c>
      <c r="H9" s="29">
        <v>21</v>
      </c>
      <c r="I9" s="30" t="s">
        <v>22</v>
      </c>
      <c r="J9" s="31">
        <v>15</v>
      </c>
      <c r="K9" s="29"/>
      <c r="L9" s="30" t="s">
        <v>22</v>
      </c>
      <c r="M9" s="31"/>
      <c r="N9" s="32">
        <f>E9+H9+K9</f>
        <v>42</v>
      </c>
      <c r="O9" s="33">
        <f>G9+J9+M9</f>
        <v>26</v>
      </c>
      <c r="P9" s="34">
        <f>IF(E9&gt;G9,1,0)+IF(H9&gt;J9,1,0)+IF(K9&gt;M9,1,0)</f>
        <v>2</v>
      </c>
      <c r="Q9" s="29">
        <f>IF(E9&lt;G9,1,0)+IF(H9&lt;J9,1,0)+IF(K9&lt;M9,1,0)</f>
        <v>0</v>
      </c>
      <c r="R9" s="53">
        <f aca="true" t="shared" si="0" ref="R9:S13">IF(P9=2,1,0)</f>
        <v>1</v>
      </c>
      <c r="S9" s="31">
        <f t="shared" si="0"/>
        <v>0</v>
      </c>
      <c r="T9" s="68" t="s">
        <v>92</v>
      </c>
    </row>
    <row r="10" spans="2:20" ht="30" customHeight="1">
      <c r="B10" s="28" t="s">
        <v>26</v>
      </c>
      <c r="C10" s="61" t="s">
        <v>83</v>
      </c>
      <c r="D10" s="61" t="s">
        <v>88</v>
      </c>
      <c r="E10" s="29">
        <v>9</v>
      </c>
      <c r="F10" s="29" t="s">
        <v>22</v>
      </c>
      <c r="G10" s="31">
        <v>21</v>
      </c>
      <c r="H10" s="29">
        <v>21</v>
      </c>
      <c r="I10" s="29" t="s">
        <v>22</v>
      </c>
      <c r="J10" s="31">
        <v>17</v>
      </c>
      <c r="K10" s="29">
        <v>13</v>
      </c>
      <c r="L10" s="29" t="s">
        <v>22</v>
      </c>
      <c r="M10" s="31">
        <v>21</v>
      </c>
      <c r="N10" s="32">
        <f>E10+H10+K10</f>
        <v>43</v>
      </c>
      <c r="O10" s="33">
        <f>G10+J10+M10</f>
        <v>59</v>
      </c>
      <c r="P10" s="34">
        <f>IF(E10&gt;G10,1,0)+IF(H10&gt;J10,1,0)+IF(K10&gt;M10,1,0)</f>
        <v>1</v>
      </c>
      <c r="Q10" s="29">
        <f>IF(E10&lt;G10,1,0)+IF(H10&lt;J10,1,0)+IF(K10&lt;M10,1,0)</f>
        <v>2</v>
      </c>
      <c r="R10" s="54">
        <f t="shared" si="0"/>
        <v>0</v>
      </c>
      <c r="S10" s="31">
        <f t="shared" si="0"/>
        <v>1</v>
      </c>
      <c r="T10" s="64" t="s">
        <v>93</v>
      </c>
    </row>
    <row r="11" spans="2:20" ht="30" customHeight="1">
      <c r="B11" s="28" t="s">
        <v>23</v>
      </c>
      <c r="C11" s="61" t="s">
        <v>84</v>
      </c>
      <c r="D11" s="61" t="s">
        <v>89</v>
      </c>
      <c r="E11" s="29">
        <v>21</v>
      </c>
      <c r="F11" s="29" t="s">
        <v>22</v>
      </c>
      <c r="G11" s="31">
        <v>12</v>
      </c>
      <c r="H11" s="29">
        <v>21</v>
      </c>
      <c r="I11" s="29" t="s">
        <v>22</v>
      </c>
      <c r="J11" s="31">
        <v>8</v>
      </c>
      <c r="K11" s="29"/>
      <c r="L11" s="29" t="s">
        <v>22</v>
      </c>
      <c r="M11" s="31"/>
      <c r="N11" s="32">
        <f>E11+H11+K11</f>
        <v>42</v>
      </c>
      <c r="O11" s="33">
        <f>G11+J11+M11</f>
        <v>20</v>
      </c>
      <c r="P11" s="34">
        <f>IF(E11&gt;G11,1,0)+IF(H11&gt;J11,1,0)+IF(K11&gt;M11,1,0)</f>
        <v>2</v>
      </c>
      <c r="Q11" s="29">
        <f>IF(E11&lt;G11,1,0)+IF(H11&lt;J11,1,0)+IF(K11&lt;M11,1,0)</f>
        <v>0</v>
      </c>
      <c r="R11" s="54">
        <f t="shared" si="0"/>
        <v>1</v>
      </c>
      <c r="S11" s="31">
        <f t="shared" si="0"/>
        <v>0</v>
      </c>
      <c r="T11" s="68" t="s">
        <v>92</v>
      </c>
    </row>
    <row r="12" spans="2:20" ht="30" customHeight="1">
      <c r="B12" s="28" t="s">
        <v>24</v>
      </c>
      <c r="C12" s="61" t="s">
        <v>85</v>
      </c>
      <c r="D12" s="61" t="s">
        <v>90</v>
      </c>
      <c r="E12" s="29">
        <v>9</v>
      </c>
      <c r="F12" s="29" t="s">
        <v>22</v>
      </c>
      <c r="G12" s="31">
        <v>21</v>
      </c>
      <c r="H12" s="29">
        <v>8</v>
      </c>
      <c r="I12" s="29" t="s">
        <v>22</v>
      </c>
      <c r="J12" s="31">
        <v>21</v>
      </c>
      <c r="K12" s="29"/>
      <c r="L12" s="29" t="s">
        <v>22</v>
      </c>
      <c r="M12" s="31"/>
      <c r="N12" s="32">
        <f>E12+H12+K12</f>
        <v>17</v>
      </c>
      <c r="O12" s="33">
        <f>G12+J12+M12</f>
        <v>42</v>
      </c>
      <c r="P12" s="34">
        <f>IF(E12&gt;G12,1,0)+IF(H12&gt;J12,1,0)+IF(K12&gt;M12,1,0)</f>
        <v>0</v>
      </c>
      <c r="Q12" s="29">
        <f>IF(E12&lt;G12,1,0)+IF(H12&lt;J12,1,0)+IF(K12&lt;M12,1,0)</f>
        <v>2</v>
      </c>
      <c r="R12" s="54">
        <f t="shared" si="0"/>
        <v>0</v>
      </c>
      <c r="S12" s="31">
        <f t="shared" si="0"/>
        <v>1</v>
      </c>
      <c r="T12" s="64" t="s">
        <v>93</v>
      </c>
    </row>
    <row r="13" spans="2:20" ht="30" customHeight="1" thickBot="1">
      <c r="B13" s="35" t="s">
        <v>14</v>
      </c>
      <c r="C13" s="62" t="s">
        <v>86</v>
      </c>
      <c r="D13" s="62" t="s">
        <v>91</v>
      </c>
      <c r="E13" s="36">
        <v>21</v>
      </c>
      <c r="F13" s="37" t="s">
        <v>22</v>
      </c>
      <c r="G13" s="38">
        <v>17</v>
      </c>
      <c r="H13" s="36">
        <v>12</v>
      </c>
      <c r="I13" s="37" t="s">
        <v>22</v>
      </c>
      <c r="J13" s="38">
        <v>21</v>
      </c>
      <c r="K13" s="36">
        <v>16</v>
      </c>
      <c r="L13" s="37" t="s">
        <v>22</v>
      </c>
      <c r="M13" s="38">
        <v>21</v>
      </c>
      <c r="N13" s="32">
        <f>E13+H13+K13</f>
        <v>49</v>
      </c>
      <c r="O13" s="33">
        <f>G13+J13+M13</f>
        <v>59</v>
      </c>
      <c r="P13" s="34">
        <f>IF(E13&gt;G13,1,0)+IF(H13&gt;J13,1,0)+IF(K13&gt;M13,1,0)</f>
        <v>1</v>
      </c>
      <c r="Q13" s="29">
        <f>IF(E13&lt;G13,1,0)+IF(H13&lt;J13,1,0)+IF(K13&lt;M13,1,0)</f>
        <v>2</v>
      </c>
      <c r="R13" s="55">
        <f t="shared" si="0"/>
        <v>0</v>
      </c>
      <c r="S13" s="31">
        <f t="shared" si="0"/>
        <v>1</v>
      </c>
      <c r="T13" s="65" t="s">
        <v>93</v>
      </c>
    </row>
    <row r="14" spans="2:20" ht="34.5" customHeight="1" thickBot="1">
      <c r="B14" s="39" t="s">
        <v>10</v>
      </c>
      <c r="C14" s="77" t="str">
        <f>IF(R14&gt;S14,D4,IF(S14&gt;R14,D5,"remíza"))</f>
        <v>OBCHODNÍ AKADEMIE HEROLDOVY SADY</v>
      </c>
      <c r="D14" s="77"/>
      <c r="E14" s="77"/>
      <c r="F14" s="77"/>
      <c r="G14" s="77"/>
      <c r="H14" s="77"/>
      <c r="I14" s="77"/>
      <c r="J14" s="77"/>
      <c r="K14" s="77"/>
      <c r="L14" s="77"/>
      <c r="M14" s="78"/>
      <c r="N14" s="40">
        <f aca="true" t="shared" si="1" ref="N14:S14">SUM(N9:N13)</f>
        <v>193</v>
      </c>
      <c r="O14" s="41">
        <f t="shared" si="1"/>
        <v>206</v>
      </c>
      <c r="P14" s="40">
        <f t="shared" si="1"/>
        <v>6</v>
      </c>
      <c r="Q14" s="42">
        <f t="shared" si="1"/>
        <v>6</v>
      </c>
      <c r="R14" s="40">
        <f t="shared" si="1"/>
        <v>2</v>
      </c>
      <c r="S14" s="41">
        <f t="shared" si="1"/>
        <v>3</v>
      </c>
      <c r="T14" s="60" t="s">
        <v>31</v>
      </c>
    </row>
    <row r="15" spans="2:20" ht="15">
      <c r="B15" s="51" t="s">
        <v>21</v>
      </c>
      <c r="C15" s="43"/>
      <c r="D15" s="43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5" t="s">
        <v>11</v>
      </c>
    </row>
    <row r="16" spans="2:20" ht="12.75">
      <c r="B16" s="46" t="s">
        <v>12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</row>
    <row r="17" spans="2:20" ht="12.75"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</row>
    <row r="18" spans="2:20" ht="19.5" customHeight="1">
      <c r="B18" s="47" t="s">
        <v>13</v>
      </c>
      <c r="C18" s="57" t="s">
        <v>27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9.5" customHeight="1">
      <c r="B19" s="48"/>
      <c r="C19" s="57" t="s">
        <v>27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2:20" ht="12.75"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1" ht="12.75">
      <c r="B21" s="49" t="s">
        <v>15</v>
      </c>
      <c r="C21" s="43"/>
      <c r="D21" s="50"/>
      <c r="E21" s="49" t="s">
        <v>16</v>
      </c>
      <c r="F21" s="49"/>
      <c r="G21" s="49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2">
    <mergeCell ref="D6:P6"/>
    <mergeCell ref="E7:M7"/>
    <mergeCell ref="N7:O7"/>
    <mergeCell ref="P7:Q7"/>
    <mergeCell ref="R7:S7"/>
    <mergeCell ref="C14:M14"/>
    <mergeCell ref="B2:T2"/>
    <mergeCell ref="D3:T3"/>
    <mergeCell ref="D4:P4"/>
    <mergeCell ref="Q4:R4"/>
    <mergeCell ref="D5:P5"/>
    <mergeCell ref="Q5:R5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U26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2:20" ht="19.5" customHeight="1" thickBot="1">
      <c r="B3" s="5" t="s">
        <v>1</v>
      </c>
      <c r="C3" s="6"/>
      <c r="D3" s="79" t="s">
        <v>28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1"/>
    </row>
    <row r="4" spans="2:20" ht="19.5" customHeight="1" thickTop="1">
      <c r="B4" s="7" t="s">
        <v>3</v>
      </c>
      <c r="C4" s="8"/>
      <c r="D4" s="82" t="s">
        <v>94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4"/>
      <c r="Q4" s="95" t="s">
        <v>17</v>
      </c>
      <c r="R4" s="92"/>
      <c r="S4" s="10"/>
      <c r="T4" s="58">
        <v>43194</v>
      </c>
    </row>
    <row r="5" spans="2:20" ht="19.5" customHeight="1">
      <c r="B5" s="7" t="s">
        <v>4</v>
      </c>
      <c r="C5" s="11"/>
      <c r="D5" s="88" t="s">
        <v>81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90"/>
      <c r="Q5" s="93" t="s">
        <v>2</v>
      </c>
      <c r="R5" s="94"/>
      <c r="S5" s="9"/>
      <c r="T5" s="67" t="s">
        <v>29</v>
      </c>
    </row>
    <row r="6" spans="2:20" ht="19.5" customHeight="1" thickBot="1">
      <c r="B6" s="12" t="s">
        <v>5</v>
      </c>
      <c r="C6" s="13"/>
      <c r="D6" s="85" t="s">
        <v>30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7"/>
      <c r="Q6" s="14"/>
      <c r="R6" s="15"/>
      <c r="S6" s="52"/>
      <c r="T6" s="16"/>
    </row>
    <row r="7" spans="2:20" ht="24.75" customHeight="1">
      <c r="B7" s="17"/>
      <c r="C7" s="18" t="s">
        <v>6</v>
      </c>
      <c r="D7" s="18" t="s">
        <v>7</v>
      </c>
      <c r="E7" s="72" t="s">
        <v>8</v>
      </c>
      <c r="F7" s="73"/>
      <c r="G7" s="73"/>
      <c r="H7" s="73"/>
      <c r="I7" s="73"/>
      <c r="J7" s="73"/>
      <c r="K7" s="73"/>
      <c r="L7" s="73"/>
      <c r="M7" s="74"/>
      <c r="N7" s="75" t="s">
        <v>18</v>
      </c>
      <c r="O7" s="76"/>
      <c r="P7" s="75" t="s">
        <v>19</v>
      </c>
      <c r="Q7" s="76"/>
      <c r="R7" s="75" t="s">
        <v>20</v>
      </c>
      <c r="S7" s="76"/>
      <c r="T7" s="56" t="s">
        <v>9</v>
      </c>
    </row>
    <row r="8" spans="2:20" ht="9.75" customHeight="1" thickBot="1">
      <c r="B8" s="19"/>
      <c r="C8" s="20"/>
      <c r="D8" s="21"/>
      <c r="E8" s="22">
        <v>1</v>
      </c>
      <c r="F8" s="22"/>
      <c r="G8" s="22"/>
      <c r="H8" s="22">
        <v>2</v>
      </c>
      <c r="I8" s="22"/>
      <c r="J8" s="22"/>
      <c r="K8" s="22">
        <v>3</v>
      </c>
      <c r="L8" s="23"/>
      <c r="M8" s="24"/>
      <c r="N8" s="25"/>
      <c r="O8" s="26"/>
      <c r="P8" s="25"/>
      <c r="Q8" s="26"/>
      <c r="R8" s="25"/>
      <c r="S8" s="26"/>
      <c r="T8" s="27"/>
    </row>
    <row r="9" spans="2:20" ht="30" customHeight="1" thickTop="1">
      <c r="B9" s="28" t="s">
        <v>25</v>
      </c>
      <c r="C9" s="61" t="s">
        <v>95</v>
      </c>
      <c r="D9" s="63" t="s">
        <v>100</v>
      </c>
      <c r="E9" s="29">
        <v>21</v>
      </c>
      <c r="F9" s="30" t="s">
        <v>22</v>
      </c>
      <c r="G9" s="31">
        <v>4</v>
      </c>
      <c r="H9" s="29">
        <v>21</v>
      </c>
      <c r="I9" s="30" t="s">
        <v>22</v>
      </c>
      <c r="J9" s="31">
        <v>3</v>
      </c>
      <c r="K9" s="29"/>
      <c r="L9" s="30" t="s">
        <v>22</v>
      </c>
      <c r="M9" s="31"/>
      <c r="N9" s="32">
        <f>E9+H9+K9</f>
        <v>42</v>
      </c>
      <c r="O9" s="33">
        <f>G9+J9+M9</f>
        <v>7</v>
      </c>
      <c r="P9" s="34">
        <f>IF(E9&gt;G9,1,0)+IF(H9&gt;J9,1,0)+IF(K9&gt;M9,1,0)</f>
        <v>2</v>
      </c>
      <c r="Q9" s="29">
        <f>IF(E9&lt;G9,1,0)+IF(H9&lt;J9,1,0)+IF(K9&lt;M9,1,0)</f>
        <v>0</v>
      </c>
      <c r="R9" s="53">
        <f aca="true" t="shared" si="0" ref="R9:S13">IF(P9=2,1,0)</f>
        <v>1</v>
      </c>
      <c r="S9" s="31">
        <f t="shared" si="0"/>
        <v>0</v>
      </c>
      <c r="T9" s="64" t="s">
        <v>103</v>
      </c>
    </row>
    <row r="10" spans="2:20" ht="30" customHeight="1">
      <c r="B10" s="28" t="s">
        <v>26</v>
      </c>
      <c r="C10" s="61" t="s">
        <v>96</v>
      </c>
      <c r="D10" s="61" t="s">
        <v>88</v>
      </c>
      <c r="E10" s="29">
        <v>21</v>
      </c>
      <c r="F10" s="29" t="s">
        <v>22</v>
      </c>
      <c r="G10" s="31">
        <v>17</v>
      </c>
      <c r="H10" s="29">
        <v>20</v>
      </c>
      <c r="I10" s="29" t="s">
        <v>22</v>
      </c>
      <c r="J10" s="31">
        <v>22</v>
      </c>
      <c r="K10" s="29">
        <v>21</v>
      </c>
      <c r="L10" s="29" t="s">
        <v>22</v>
      </c>
      <c r="M10" s="31">
        <v>17</v>
      </c>
      <c r="N10" s="32">
        <f>E10+H10+K10</f>
        <v>62</v>
      </c>
      <c r="O10" s="33">
        <f>G10+J10+M10</f>
        <v>56</v>
      </c>
      <c r="P10" s="34">
        <f>IF(E10&gt;G10,1,0)+IF(H10&gt;J10,1,0)+IF(K10&gt;M10,1,0)</f>
        <v>2</v>
      </c>
      <c r="Q10" s="29">
        <f>IF(E10&lt;G10,1,0)+IF(H10&lt;J10,1,0)+IF(K10&lt;M10,1,0)</f>
        <v>1</v>
      </c>
      <c r="R10" s="54">
        <f t="shared" si="0"/>
        <v>1</v>
      </c>
      <c r="S10" s="31">
        <f t="shared" si="0"/>
        <v>0</v>
      </c>
      <c r="T10" s="68" t="s">
        <v>92</v>
      </c>
    </row>
    <row r="11" spans="2:20" ht="30" customHeight="1">
      <c r="B11" s="28" t="s">
        <v>23</v>
      </c>
      <c r="C11" s="61" t="s">
        <v>97</v>
      </c>
      <c r="D11" s="61" t="s">
        <v>101</v>
      </c>
      <c r="E11" s="29">
        <v>21</v>
      </c>
      <c r="F11" s="29" t="s">
        <v>22</v>
      </c>
      <c r="G11" s="31">
        <v>17</v>
      </c>
      <c r="H11" s="29">
        <v>21</v>
      </c>
      <c r="I11" s="29" t="s">
        <v>22</v>
      </c>
      <c r="J11" s="31">
        <v>18</v>
      </c>
      <c r="K11" s="29"/>
      <c r="L11" s="29" t="s">
        <v>22</v>
      </c>
      <c r="M11" s="31"/>
      <c r="N11" s="32">
        <f>E11+H11+K11</f>
        <v>42</v>
      </c>
      <c r="O11" s="33">
        <f>G11+J11+M11</f>
        <v>35</v>
      </c>
      <c r="P11" s="34">
        <f>IF(E11&gt;G11,1,0)+IF(H11&gt;J11,1,0)+IF(K11&gt;M11,1,0)</f>
        <v>2</v>
      </c>
      <c r="Q11" s="29">
        <f>IF(E11&lt;G11,1,0)+IF(H11&lt;J11,1,0)+IF(K11&lt;M11,1,0)</f>
        <v>0</v>
      </c>
      <c r="R11" s="54">
        <f t="shared" si="0"/>
        <v>1</v>
      </c>
      <c r="S11" s="31">
        <f t="shared" si="0"/>
        <v>0</v>
      </c>
      <c r="T11" s="64" t="s">
        <v>103</v>
      </c>
    </row>
    <row r="12" spans="2:20" ht="30" customHeight="1">
      <c r="B12" s="28" t="s">
        <v>24</v>
      </c>
      <c r="C12" s="61" t="s">
        <v>98</v>
      </c>
      <c r="D12" s="61" t="s">
        <v>102</v>
      </c>
      <c r="E12" s="29">
        <v>10</v>
      </c>
      <c r="F12" s="29" t="s">
        <v>22</v>
      </c>
      <c r="G12" s="31">
        <v>21</v>
      </c>
      <c r="H12" s="29">
        <v>4</v>
      </c>
      <c r="I12" s="29" t="s">
        <v>22</v>
      </c>
      <c r="J12" s="31">
        <v>21</v>
      </c>
      <c r="K12" s="29"/>
      <c r="L12" s="29" t="s">
        <v>22</v>
      </c>
      <c r="M12" s="31"/>
      <c r="N12" s="32">
        <f>E12+H12+K12</f>
        <v>14</v>
      </c>
      <c r="O12" s="33">
        <f>G12+J12+M12</f>
        <v>42</v>
      </c>
      <c r="P12" s="34">
        <f>IF(E12&gt;G12,1,0)+IF(H12&gt;J12,1,0)+IF(K12&gt;M12,1,0)</f>
        <v>0</v>
      </c>
      <c r="Q12" s="29">
        <f>IF(E12&lt;G12,1,0)+IF(H12&lt;J12,1,0)+IF(K12&lt;M12,1,0)</f>
        <v>2</v>
      </c>
      <c r="R12" s="54">
        <f t="shared" si="0"/>
        <v>0</v>
      </c>
      <c r="S12" s="31">
        <f t="shared" si="0"/>
        <v>1</v>
      </c>
      <c r="T12" s="68" t="s">
        <v>92</v>
      </c>
    </row>
    <row r="13" spans="2:20" ht="30" customHeight="1" thickBot="1">
      <c r="B13" s="35" t="s">
        <v>14</v>
      </c>
      <c r="C13" s="62" t="s">
        <v>99</v>
      </c>
      <c r="D13" s="62" t="s">
        <v>91</v>
      </c>
      <c r="E13" s="36">
        <v>4</v>
      </c>
      <c r="F13" s="37" t="s">
        <v>22</v>
      </c>
      <c r="G13" s="38">
        <v>21</v>
      </c>
      <c r="H13" s="36">
        <v>6</v>
      </c>
      <c r="I13" s="37" t="s">
        <v>22</v>
      </c>
      <c r="J13" s="38">
        <v>21</v>
      </c>
      <c r="K13" s="36"/>
      <c r="L13" s="37" t="s">
        <v>22</v>
      </c>
      <c r="M13" s="38"/>
      <c r="N13" s="32">
        <f>E13+H13+K13</f>
        <v>10</v>
      </c>
      <c r="O13" s="33">
        <f>G13+J13+M13</f>
        <v>42</v>
      </c>
      <c r="P13" s="34">
        <f>IF(E13&gt;G13,1,0)+IF(H13&gt;J13,1,0)+IF(K13&gt;M13,1,0)</f>
        <v>0</v>
      </c>
      <c r="Q13" s="29">
        <f>IF(E13&lt;G13,1,0)+IF(H13&lt;J13,1,0)+IF(K13&lt;M13,1,0)</f>
        <v>2</v>
      </c>
      <c r="R13" s="55">
        <f t="shared" si="0"/>
        <v>0</v>
      </c>
      <c r="S13" s="31">
        <f t="shared" si="0"/>
        <v>1</v>
      </c>
      <c r="T13" s="65" t="s">
        <v>103</v>
      </c>
    </row>
    <row r="14" spans="2:20" ht="34.5" customHeight="1" thickBot="1">
      <c r="B14" s="39" t="s">
        <v>10</v>
      </c>
      <c r="C14" s="77" t="str">
        <f>IF(R14&gt;S14,D4,IF(S14&gt;R14,D5,"remíza"))</f>
        <v>SPŠ STAVEBNÍ PLZEŇ</v>
      </c>
      <c r="D14" s="77"/>
      <c r="E14" s="77"/>
      <c r="F14" s="77"/>
      <c r="G14" s="77"/>
      <c r="H14" s="77"/>
      <c r="I14" s="77"/>
      <c r="J14" s="77"/>
      <c r="K14" s="77"/>
      <c r="L14" s="77"/>
      <c r="M14" s="78"/>
      <c r="N14" s="40">
        <f aca="true" t="shared" si="1" ref="N14:S14">SUM(N9:N13)</f>
        <v>170</v>
      </c>
      <c r="O14" s="41">
        <f t="shared" si="1"/>
        <v>182</v>
      </c>
      <c r="P14" s="40">
        <f t="shared" si="1"/>
        <v>6</v>
      </c>
      <c r="Q14" s="42">
        <f t="shared" si="1"/>
        <v>5</v>
      </c>
      <c r="R14" s="40">
        <f t="shared" si="1"/>
        <v>3</v>
      </c>
      <c r="S14" s="41">
        <f t="shared" si="1"/>
        <v>2</v>
      </c>
      <c r="T14" s="60" t="s">
        <v>31</v>
      </c>
    </row>
    <row r="15" spans="2:20" ht="15">
      <c r="B15" s="51" t="s">
        <v>21</v>
      </c>
      <c r="C15" s="43"/>
      <c r="D15" s="43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5" t="s">
        <v>11</v>
      </c>
    </row>
    <row r="16" spans="2:20" ht="12.75">
      <c r="B16" s="46" t="s">
        <v>12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</row>
    <row r="17" spans="2:20" ht="12.75"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</row>
    <row r="18" spans="2:20" ht="19.5" customHeight="1">
      <c r="B18" s="47" t="s">
        <v>13</v>
      </c>
      <c r="C18" s="57" t="s">
        <v>27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9.5" customHeight="1">
      <c r="B19" s="48"/>
      <c r="C19" s="57" t="s">
        <v>27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2:20" ht="12.75"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1" ht="12.75">
      <c r="B21" s="49" t="s">
        <v>15</v>
      </c>
      <c r="C21" s="43"/>
      <c r="D21" s="50"/>
      <c r="E21" s="49" t="s">
        <v>16</v>
      </c>
      <c r="F21" s="49"/>
      <c r="G21" s="49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2">
    <mergeCell ref="D6:P6"/>
    <mergeCell ref="E7:M7"/>
    <mergeCell ref="N7:O7"/>
    <mergeCell ref="P7:Q7"/>
    <mergeCell ref="R7:S7"/>
    <mergeCell ref="C14:M14"/>
    <mergeCell ref="B2:T2"/>
    <mergeCell ref="D3:T3"/>
    <mergeCell ref="D4:P4"/>
    <mergeCell ref="Q4:R4"/>
    <mergeCell ref="D5:P5"/>
    <mergeCell ref="Q5:R5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U26"/>
  <sheetViews>
    <sheetView zoomScalePageLayoutView="0" workbookViewId="0" topLeftCell="A1">
      <selection activeCell="T14" sqref="T14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2:20" ht="19.5" customHeight="1" thickBot="1">
      <c r="B3" s="5" t="s">
        <v>1</v>
      </c>
      <c r="C3" s="6"/>
      <c r="D3" s="79" t="s">
        <v>28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1"/>
    </row>
    <row r="4" spans="2:20" ht="19.5" customHeight="1" thickTop="1">
      <c r="B4" s="7" t="s">
        <v>3</v>
      </c>
      <c r="C4" s="8"/>
      <c r="D4" s="82" t="s">
        <v>80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4"/>
      <c r="Q4" s="95" t="s">
        <v>17</v>
      </c>
      <c r="R4" s="92"/>
      <c r="S4" s="10"/>
      <c r="T4" s="58">
        <v>43194</v>
      </c>
    </row>
    <row r="5" spans="2:20" ht="19.5" customHeight="1">
      <c r="B5" s="7" t="s">
        <v>4</v>
      </c>
      <c r="C5" s="11"/>
      <c r="D5" s="88" t="s">
        <v>94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90"/>
      <c r="Q5" s="93" t="s">
        <v>2</v>
      </c>
      <c r="R5" s="94"/>
      <c r="S5" s="9"/>
      <c r="T5" s="67" t="s">
        <v>29</v>
      </c>
    </row>
    <row r="6" spans="2:20" ht="19.5" customHeight="1" thickBot="1">
      <c r="B6" s="12" t="s">
        <v>5</v>
      </c>
      <c r="C6" s="13"/>
      <c r="D6" s="85" t="s">
        <v>30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7"/>
      <c r="Q6" s="14"/>
      <c r="R6" s="15"/>
      <c r="S6" s="52"/>
      <c r="T6" s="16"/>
    </row>
    <row r="7" spans="2:20" ht="24.75" customHeight="1">
      <c r="B7" s="17"/>
      <c r="C7" s="18" t="s">
        <v>6</v>
      </c>
      <c r="D7" s="18" t="s">
        <v>7</v>
      </c>
      <c r="E7" s="72" t="s">
        <v>8</v>
      </c>
      <c r="F7" s="73"/>
      <c r="G7" s="73"/>
      <c r="H7" s="73"/>
      <c r="I7" s="73"/>
      <c r="J7" s="73"/>
      <c r="K7" s="73"/>
      <c r="L7" s="73"/>
      <c r="M7" s="74"/>
      <c r="N7" s="75" t="s">
        <v>18</v>
      </c>
      <c r="O7" s="76"/>
      <c r="P7" s="75" t="s">
        <v>19</v>
      </c>
      <c r="Q7" s="76"/>
      <c r="R7" s="75" t="s">
        <v>20</v>
      </c>
      <c r="S7" s="76"/>
      <c r="T7" s="56" t="s">
        <v>9</v>
      </c>
    </row>
    <row r="8" spans="2:20" ht="9.75" customHeight="1" thickBot="1">
      <c r="B8" s="19"/>
      <c r="C8" s="20"/>
      <c r="D8" s="21"/>
      <c r="E8" s="22">
        <v>1</v>
      </c>
      <c r="F8" s="22"/>
      <c r="G8" s="22"/>
      <c r="H8" s="22">
        <v>2</v>
      </c>
      <c r="I8" s="22"/>
      <c r="J8" s="22"/>
      <c r="K8" s="22">
        <v>3</v>
      </c>
      <c r="L8" s="23"/>
      <c r="M8" s="24"/>
      <c r="N8" s="25"/>
      <c r="O8" s="26"/>
      <c r="P8" s="25"/>
      <c r="Q8" s="26"/>
      <c r="R8" s="25"/>
      <c r="S8" s="26"/>
      <c r="T8" s="27"/>
    </row>
    <row r="9" spans="2:20" ht="30" customHeight="1" thickTop="1">
      <c r="B9" s="28" t="s">
        <v>25</v>
      </c>
      <c r="C9" s="61" t="s">
        <v>82</v>
      </c>
      <c r="D9" s="63" t="s">
        <v>95</v>
      </c>
      <c r="E9" s="29">
        <v>13</v>
      </c>
      <c r="F9" s="30" t="s">
        <v>22</v>
      </c>
      <c r="G9" s="31">
        <v>21</v>
      </c>
      <c r="H9" s="29">
        <v>18</v>
      </c>
      <c r="I9" s="30" t="s">
        <v>22</v>
      </c>
      <c r="J9" s="31">
        <v>21</v>
      </c>
      <c r="K9" s="29"/>
      <c r="L9" s="30" t="s">
        <v>22</v>
      </c>
      <c r="M9" s="31"/>
      <c r="N9" s="32">
        <f>E9+H9+K9</f>
        <v>31</v>
      </c>
      <c r="O9" s="33">
        <f>G9+J9+M9</f>
        <v>42</v>
      </c>
      <c r="P9" s="34">
        <f>IF(E9&gt;G9,1,0)+IF(H9&gt;J9,1,0)+IF(K9&gt;M9,1,0)</f>
        <v>0</v>
      </c>
      <c r="Q9" s="29">
        <f>IF(E9&lt;G9,1,0)+IF(H9&lt;J9,1,0)+IF(K9&lt;M9,1,0)</f>
        <v>2</v>
      </c>
      <c r="R9" s="53">
        <f aca="true" t="shared" si="0" ref="R9:S13">IF(P9=2,1,0)</f>
        <v>0</v>
      </c>
      <c r="S9" s="31">
        <f t="shared" si="0"/>
        <v>1</v>
      </c>
      <c r="T9" s="64" t="s">
        <v>93</v>
      </c>
    </row>
    <row r="10" spans="2:20" ht="30" customHeight="1">
      <c r="B10" s="28" t="s">
        <v>26</v>
      </c>
      <c r="C10" s="61" t="s">
        <v>83</v>
      </c>
      <c r="D10" s="61" t="s">
        <v>96</v>
      </c>
      <c r="E10" s="29">
        <v>12</v>
      </c>
      <c r="F10" s="29" t="s">
        <v>22</v>
      </c>
      <c r="G10" s="31">
        <v>21</v>
      </c>
      <c r="H10" s="29">
        <v>6</v>
      </c>
      <c r="I10" s="29" t="s">
        <v>22</v>
      </c>
      <c r="J10" s="31">
        <v>21</v>
      </c>
      <c r="K10" s="29"/>
      <c r="L10" s="29" t="s">
        <v>22</v>
      </c>
      <c r="M10" s="31"/>
      <c r="N10" s="32">
        <f>E10+H10+K10</f>
        <v>18</v>
      </c>
      <c r="O10" s="33">
        <f>G10+J10+M10</f>
        <v>42</v>
      </c>
      <c r="P10" s="34">
        <f>IF(E10&gt;G10,1,0)+IF(H10&gt;J10,1,0)+IF(K10&gt;M10,1,0)</f>
        <v>0</v>
      </c>
      <c r="Q10" s="29">
        <f>IF(E10&lt;G10,1,0)+IF(H10&lt;J10,1,0)+IF(K10&lt;M10,1,0)</f>
        <v>2</v>
      </c>
      <c r="R10" s="54">
        <f t="shared" si="0"/>
        <v>0</v>
      </c>
      <c r="S10" s="31">
        <f t="shared" si="0"/>
        <v>1</v>
      </c>
      <c r="T10" s="64" t="s">
        <v>106</v>
      </c>
    </row>
    <row r="11" spans="2:20" ht="30" customHeight="1">
      <c r="B11" s="28" t="s">
        <v>23</v>
      </c>
      <c r="C11" s="61" t="s">
        <v>104</v>
      </c>
      <c r="D11" s="61" t="s">
        <v>105</v>
      </c>
      <c r="E11" s="29">
        <v>16</v>
      </c>
      <c r="F11" s="29" t="s">
        <v>22</v>
      </c>
      <c r="G11" s="31">
        <v>21</v>
      </c>
      <c r="H11" s="29">
        <v>17</v>
      </c>
      <c r="I11" s="29" t="s">
        <v>22</v>
      </c>
      <c r="J11" s="31">
        <v>21</v>
      </c>
      <c r="K11" s="29"/>
      <c r="L11" s="29" t="s">
        <v>22</v>
      </c>
      <c r="M11" s="31"/>
      <c r="N11" s="32">
        <f>E11+H11+K11</f>
        <v>33</v>
      </c>
      <c r="O11" s="33">
        <f>G11+J11+M11</f>
        <v>42</v>
      </c>
      <c r="P11" s="34">
        <f>IF(E11&gt;G11,1,0)+IF(H11&gt;J11,1,0)+IF(K11&gt;M11,1,0)</f>
        <v>0</v>
      </c>
      <c r="Q11" s="29">
        <f>IF(E11&lt;G11,1,0)+IF(H11&lt;J11,1,0)+IF(K11&lt;M11,1,0)</f>
        <v>2</v>
      </c>
      <c r="R11" s="54">
        <f t="shared" si="0"/>
        <v>0</v>
      </c>
      <c r="S11" s="31">
        <f t="shared" si="0"/>
        <v>1</v>
      </c>
      <c r="T11" s="64" t="s">
        <v>93</v>
      </c>
    </row>
    <row r="12" spans="2:20" ht="30" customHeight="1">
      <c r="B12" s="28" t="s">
        <v>24</v>
      </c>
      <c r="C12" s="61" t="s">
        <v>85</v>
      </c>
      <c r="D12" s="61" t="s">
        <v>98</v>
      </c>
      <c r="E12" s="29">
        <v>21</v>
      </c>
      <c r="F12" s="29" t="s">
        <v>22</v>
      </c>
      <c r="G12" s="31">
        <v>19</v>
      </c>
      <c r="H12" s="29">
        <v>12</v>
      </c>
      <c r="I12" s="29" t="s">
        <v>22</v>
      </c>
      <c r="J12" s="31">
        <v>21</v>
      </c>
      <c r="K12" s="29">
        <v>18</v>
      </c>
      <c r="L12" s="29" t="s">
        <v>22</v>
      </c>
      <c r="M12" s="31">
        <v>21</v>
      </c>
      <c r="N12" s="32">
        <f>E12+H12+K12</f>
        <v>51</v>
      </c>
      <c r="O12" s="33">
        <f>G12+J12+M12</f>
        <v>61</v>
      </c>
      <c r="P12" s="34">
        <f>IF(E12&gt;G12,1,0)+IF(H12&gt;J12,1,0)+IF(K12&gt;M12,1,0)</f>
        <v>1</v>
      </c>
      <c r="Q12" s="29">
        <f>IF(E12&lt;G12,1,0)+IF(H12&lt;J12,1,0)+IF(K12&lt;M12,1,0)</f>
        <v>2</v>
      </c>
      <c r="R12" s="54">
        <f t="shared" si="0"/>
        <v>0</v>
      </c>
      <c r="S12" s="31">
        <f t="shared" si="0"/>
        <v>1</v>
      </c>
      <c r="T12" s="64" t="s">
        <v>106</v>
      </c>
    </row>
    <row r="13" spans="2:20" ht="30" customHeight="1" thickBot="1">
      <c r="B13" s="35" t="s">
        <v>14</v>
      </c>
      <c r="C13" s="62" t="s">
        <v>86</v>
      </c>
      <c r="D13" s="62" t="s">
        <v>99</v>
      </c>
      <c r="E13" s="36">
        <v>21</v>
      </c>
      <c r="F13" s="37" t="s">
        <v>22</v>
      </c>
      <c r="G13" s="38">
        <v>6</v>
      </c>
      <c r="H13" s="36">
        <v>21</v>
      </c>
      <c r="I13" s="37" t="s">
        <v>22</v>
      </c>
      <c r="J13" s="38">
        <v>8</v>
      </c>
      <c r="K13" s="36"/>
      <c r="L13" s="37" t="s">
        <v>22</v>
      </c>
      <c r="M13" s="38"/>
      <c r="N13" s="32">
        <f>E13+H13+K13</f>
        <v>42</v>
      </c>
      <c r="O13" s="33">
        <f>G13+J13+M13</f>
        <v>14</v>
      </c>
      <c r="P13" s="34">
        <f>IF(E13&gt;G13,1,0)+IF(H13&gt;J13,1,0)+IF(K13&gt;M13,1,0)</f>
        <v>2</v>
      </c>
      <c r="Q13" s="29">
        <f>IF(E13&lt;G13,1,0)+IF(H13&lt;J13,1,0)+IF(K13&lt;M13,1,0)</f>
        <v>0</v>
      </c>
      <c r="R13" s="55">
        <f t="shared" si="0"/>
        <v>1</v>
      </c>
      <c r="S13" s="31">
        <f t="shared" si="0"/>
        <v>0</v>
      </c>
      <c r="T13" s="65" t="s">
        <v>93</v>
      </c>
    </row>
    <row r="14" spans="2:20" ht="34.5" customHeight="1" thickBot="1">
      <c r="B14" s="39" t="s">
        <v>10</v>
      </c>
      <c r="C14" s="77" t="str">
        <f>IF(R14&gt;S14,D4,IF(S14&gt;R14,D5,"remíza"))</f>
        <v>SPŠ STAVEBNÍ PLZEŇ</v>
      </c>
      <c r="D14" s="77"/>
      <c r="E14" s="77"/>
      <c r="F14" s="77"/>
      <c r="G14" s="77"/>
      <c r="H14" s="77"/>
      <c r="I14" s="77"/>
      <c r="J14" s="77"/>
      <c r="K14" s="77"/>
      <c r="L14" s="77"/>
      <c r="M14" s="78"/>
      <c r="N14" s="40">
        <f aca="true" t="shared" si="1" ref="N14:S14">SUM(N9:N13)</f>
        <v>175</v>
      </c>
      <c r="O14" s="41">
        <f t="shared" si="1"/>
        <v>201</v>
      </c>
      <c r="P14" s="40">
        <f t="shared" si="1"/>
        <v>3</v>
      </c>
      <c r="Q14" s="42">
        <f t="shared" si="1"/>
        <v>8</v>
      </c>
      <c r="R14" s="40">
        <f t="shared" si="1"/>
        <v>1</v>
      </c>
      <c r="S14" s="41">
        <f t="shared" si="1"/>
        <v>4</v>
      </c>
      <c r="T14" s="60" t="s">
        <v>31</v>
      </c>
    </row>
    <row r="15" spans="2:20" ht="15">
      <c r="B15" s="51" t="s">
        <v>21</v>
      </c>
      <c r="C15" s="43"/>
      <c r="D15" s="43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5" t="s">
        <v>11</v>
      </c>
    </row>
    <row r="16" spans="2:20" ht="12.75">
      <c r="B16" s="46" t="s">
        <v>12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</row>
    <row r="17" spans="2:20" ht="12.75"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</row>
    <row r="18" spans="2:20" ht="19.5" customHeight="1">
      <c r="B18" s="47" t="s">
        <v>13</v>
      </c>
      <c r="C18" s="57" t="s">
        <v>27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2:20" ht="19.5" customHeight="1">
      <c r="B19" s="48"/>
      <c r="C19" s="57" t="s">
        <v>27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2:20" ht="12.75"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1" ht="12.75">
      <c r="B21" s="49" t="s">
        <v>15</v>
      </c>
      <c r="C21" s="43"/>
      <c r="D21" s="50"/>
      <c r="E21" s="49" t="s">
        <v>16</v>
      </c>
      <c r="F21" s="49"/>
      <c r="G21" s="49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2">
    <mergeCell ref="D6:P6"/>
    <mergeCell ref="E7:M7"/>
    <mergeCell ref="N7:O7"/>
    <mergeCell ref="P7:Q7"/>
    <mergeCell ref="R7:S7"/>
    <mergeCell ref="C14:M14"/>
    <mergeCell ref="B2:T2"/>
    <mergeCell ref="D3:T3"/>
    <mergeCell ref="D4:P4"/>
    <mergeCell ref="Q4:R4"/>
    <mergeCell ref="D5:P5"/>
    <mergeCell ref="Q5:R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Lukáš Kroc</cp:lastModifiedBy>
  <cp:lastPrinted>2011-02-14T21:00:08Z</cp:lastPrinted>
  <dcterms:created xsi:type="dcterms:W3CDTF">1996-11-18T12:18:44Z</dcterms:created>
  <dcterms:modified xsi:type="dcterms:W3CDTF">2018-04-08T09:40:05Z</dcterms:modified>
  <cp:category/>
  <cp:version/>
  <cp:contentType/>
  <cp:contentStatus/>
</cp:coreProperties>
</file>